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31.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3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4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90" yWindow="570" windowWidth="19815" windowHeight="9600" tabRatio="875"/>
  </bookViews>
  <sheets>
    <sheet name="About" sheetId="28" r:id="rId1"/>
    <sheet name="Form responses" sheetId="31" r:id="rId2"/>
    <sheet name="Form responses 2014" sheetId="1" r:id="rId3"/>
    <sheet name="Q1" sheetId="19" r:id="rId4"/>
    <sheet name="Q1 (2014|2015)" sheetId="36" r:id="rId5"/>
    <sheet name="Q2" sheetId="22" r:id="rId6"/>
    <sheet name="Q3" sheetId="21" r:id="rId7"/>
    <sheet name="Q3 (2014|2015)" sheetId="37" r:id="rId8"/>
    <sheet name="Q3+Q1" sheetId="25" r:id="rId9"/>
    <sheet name="Q3+Q1 (lap)" sheetId="26" r:id="rId10"/>
    <sheet name="Q3b" sheetId="38" r:id="rId11"/>
    <sheet name="Q4" sheetId="32" r:id="rId12"/>
    <sheet name="Q5" sheetId="24" r:id="rId13"/>
    <sheet name="Q5 (members only)" sheetId="33" r:id="rId14"/>
    <sheet name="Q5 (compare)" sheetId="34" r:id="rId15"/>
    <sheet name="Q5 (hist)" sheetId="35" r:id="rId16"/>
    <sheet name="Q6" sheetId="29" r:id="rId17"/>
    <sheet name="Q7" sheetId="4" r:id="rId18"/>
    <sheet name="Q8" sheetId="7" r:id="rId19"/>
    <sheet name="Q9" sheetId="8" r:id="rId20"/>
    <sheet name="Q11" sheetId="9" r:id="rId21"/>
    <sheet name="Q12" sheetId="10" r:id="rId22"/>
    <sheet name="Q13" sheetId="11" r:id="rId23"/>
    <sheet name="Q14" sheetId="12" r:id="rId24"/>
    <sheet name="Q15" sheetId="30" r:id="rId25"/>
    <sheet name="Q16" sheetId="14" r:id="rId26"/>
    <sheet name="Q17" sheetId="15" r:id="rId27"/>
    <sheet name="Q18" sheetId="16" r:id="rId28"/>
    <sheet name="Q19" sheetId="17" r:id="rId29"/>
  </sheets>
  <calcPr calcId="145621"/>
</workbook>
</file>

<file path=xl/calcChain.xml><?xml version="1.0" encoding="utf-8"?>
<calcChain xmlns="http://schemas.openxmlformats.org/spreadsheetml/2006/main">
  <c r="A15" i="4" l="1"/>
  <c r="A15" i="29"/>
  <c r="F18" i="17"/>
  <c r="F19" i="17"/>
  <c r="F20" i="17"/>
  <c r="F21" i="17"/>
  <c r="F22" i="17"/>
  <c r="F23" i="17"/>
  <c r="F17" i="17"/>
  <c r="A15" i="17"/>
  <c r="F18" i="16"/>
  <c r="F19" i="16"/>
  <c r="F20" i="16"/>
  <c r="F21" i="16"/>
  <c r="F22" i="16"/>
  <c r="F23" i="16"/>
  <c r="F24" i="16"/>
  <c r="F17" i="16"/>
  <c r="A15" i="16"/>
  <c r="F18" i="15"/>
  <c r="F19" i="15"/>
  <c r="F20" i="15"/>
  <c r="F21" i="15"/>
  <c r="F22" i="15"/>
  <c r="F23" i="15"/>
  <c r="F24" i="15"/>
  <c r="F17" i="15"/>
  <c r="A15" i="15"/>
  <c r="F18" i="14"/>
  <c r="F19" i="14"/>
  <c r="F20" i="14"/>
  <c r="F21" i="14"/>
  <c r="F22" i="14"/>
  <c r="F23" i="14"/>
  <c r="F24" i="14"/>
  <c r="F17" i="14"/>
  <c r="A15" i="14"/>
  <c r="A15" i="12"/>
  <c r="A15" i="11"/>
  <c r="A15" i="10"/>
  <c r="A15" i="9"/>
  <c r="C21" i="4"/>
  <c r="B16" i="4"/>
  <c r="B16" i="29"/>
  <c r="E21" i="17"/>
  <c r="C23" i="17"/>
  <c r="C18" i="17"/>
  <c r="E24" i="16"/>
  <c r="E23" i="16"/>
  <c r="C21" i="16"/>
  <c r="C18" i="16"/>
  <c r="E23" i="14"/>
  <c r="E22" i="14"/>
  <c r="C22" i="14"/>
  <c r="C5" i="14"/>
  <c r="C4" i="14"/>
  <c r="E19" i="15"/>
  <c r="E21" i="15"/>
  <c r="B16" i="15"/>
  <c r="C19" i="15"/>
  <c r="E17" i="14"/>
  <c r="E18" i="12"/>
  <c r="E23" i="12"/>
  <c r="C18" i="12"/>
  <c r="B16" i="12"/>
  <c r="E23" i="11"/>
  <c r="C23" i="11"/>
  <c r="C21" i="11"/>
  <c r="C19" i="10"/>
  <c r="C22" i="10"/>
  <c r="C18" i="9"/>
  <c r="C19" i="4"/>
  <c r="C18" i="4"/>
  <c r="C19" i="29"/>
  <c r="E19" i="17"/>
  <c r="E18" i="17"/>
  <c r="C22" i="17"/>
  <c r="C17" i="17"/>
  <c r="E21" i="16"/>
  <c r="E18" i="16"/>
  <c r="C22" i="16"/>
  <c r="B16" i="16"/>
  <c r="E20" i="14"/>
  <c r="C20" i="14"/>
  <c r="C19" i="14"/>
  <c r="C9" i="14"/>
  <c r="C8" i="14"/>
  <c r="E23" i="15"/>
  <c r="E18" i="15"/>
  <c r="C23" i="15"/>
  <c r="C20" i="15"/>
  <c r="B16" i="14"/>
  <c r="E20" i="12"/>
  <c r="C22" i="12"/>
  <c r="C20" i="12"/>
  <c r="E22" i="11"/>
  <c r="E20" i="11"/>
  <c r="C22" i="11"/>
  <c r="C20" i="11"/>
  <c r="C20" i="10"/>
  <c r="C17" i="10"/>
  <c r="C17" i="9"/>
  <c r="C23" i="4"/>
  <c r="C22" i="4"/>
  <c r="C18" i="29"/>
  <c r="E23" i="17"/>
  <c r="E22" i="17"/>
  <c r="C19" i="17"/>
  <c r="B16" i="17"/>
  <c r="E22" i="16"/>
  <c r="C20" i="16"/>
  <c r="C19" i="16"/>
  <c r="E17" i="16"/>
  <c r="E21" i="14"/>
  <c r="C24" i="14"/>
  <c r="C23" i="14"/>
  <c r="C6" i="14"/>
  <c r="C10" i="14"/>
  <c r="E20" i="15"/>
  <c r="E22" i="15"/>
  <c r="C24" i="15"/>
  <c r="C18" i="15"/>
  <c r="E22" i="12"/>
  <c r="E21" i="12"/>
  <c r="C19" i="12"/>
  <c r="C21" i="12"/>
  <c r="E19" i="11"/>
  <c r="E18" i="11"/>
  <c r="C17" i="11"/>
  <c r="C18" i="11"/>
  <c r="C21" i="10"/>
  <c r="B16" i="10"/>
  <c r="C20" i="4"/>
  <c r="C17" i="4"/>
  <c r="C17" i="29"/>
  <c r="E20" i="17"/>
  <c r="E17" i="17"/>
  <c r="C20" i="17"/>
  <c r="E20" i="16"/>
  <c r="E19" i="16"/>
  <c r="C24" i="16"/>
  <c r="C23" i="16"/>
  <c r="E19" i="14"/>
  <c r="E18" i="14"/>
  <c r="C21" i="14"/>
  <c r="C18" i="14"/>
  <c r="C7" i="14"/>
  <c r="C21" i="15"/>
  <c r="E24" i="15"/>
  <c r="E17" i="15"/>
  <c r="C22" i="15"/>
  <c r="E24" i="14"/>
  <c r="E17" i="12"/>
  <c r="E19" i="12"/>
  <c r="C17" i="12"/>
  <c r="C23" i="12"/>
  <c r="E21" i="11"/>
  <c r="E17" i="11"/>
  <c r="C19" i="11"/>
  <c r="B16" i="11"/>
  <c r="C18" i="10"/>
  <c r="B16" i="9"/>
  <c r="D22" i="4" l="1"/>
  <c r="D18" i="4"/>
  <c r="D21" i="4"/>
  <c r="D20" i="4"/>
  <c r="D23" i="4"/>
  <c r="D19" i="4"/>
  <c r="D17" i="4"/>
  <c r="D18" i="29"/>
  <c r="D19" i="29"/>
  <c r="D17" i="29"/>
  <c r="E17" i="29"/>
  <c r="E19" i="29"/>
  <c r="E18" i="29"/>
  <c r="D18" i="17"/>
  <c r="D20" i="17"/>
  <c r="D19" i="17"/>
  <c r="D22" i="17"/>
  <c r="D23" i="17"/>
  <c r="D17" i="17"/>
  <c r="D18" i="16"/>
  <c r="D23" i="16"/>
  <c r="D19" i="16"/>
  <c r="D22" i="16"/>
  <c r="D21" i="16"/>
  <c r="D20" i="16"/>
  <c r="D24" i="16"/>
  <c r="F7" i="14"/>
  <c r="F6" i="14"/>
  <c r="D21" i="15"/>
  <c r="D18" i="15"/>
  <c r="D20" i="15"/>
  <c r="D19" i="15"/>
  <c r="D22" i="15"/>
  <c r="D24" i="15"/>
  <c r="D23" i="15"/>
  <c r="D19" i="14"/>
  <c r="D18" i="14"/>
  <c r="D21" i="14"/>
  <c r="D23" i="14"/>
  <c r="D22" i="14"/>
  <c r="D20" i="14"/>
  <c r="D24" i="14"/>
  <c r="D18" i="12"/>
  <c r="D19" i="12"/>
  <c r="D21" i="12"/>
  <c r="D20" i="12"/>
  <c r="D17" i="12"/>
  <c r="D22" i="12"/>
  <c r="D23" i="12"/>
  <c r="D17" i="11"/>
  <c r="D20" i="11"/>
  <c r="D21" i="11"/>
  <c r="D19" i="11"/>
  <c r="D22" i="11"/>
  <c r="D23" i="11"/>
  <c r="D18" i="11"/>
  <c r="D22" i="10"/>
  <c r="D18" i="10"/>
  <c r="D21" i="10"/>
  <c r="D20" i="10"/>
  <c r="D19" i="10"/>
  <c r="D17" i="10"/>
  <c r="C19" i="9"/>
  <c r="D19" i="9" s="1"/>
  <c r="D18" i="9"/>
  <c r="D17" i="9"/>
  <c r="E17" i="9"/>
  <c r="E18" i="9"/>
  <c r="C17" i="14"/>
  <c r="C17" i="15"/>
  <c r="C21" i="17"/>
  <c r="C3" i="14"/>
  <c r="C17" i="16"/>
  <c r="D17" i="16" l="1"/>
  <c r="D17" i="15"/>
  <c r="D17" i="14"/>
  <c r="D21" i="17"/>
  <c r="E19" i="9"/>
  <c r="AE16" i="25" l="1"/>
  <c r="AE3" i="25"/>
  <c r="A19" i="22" l="1"/>
  <c r="A23" i="37"/>
  <c r="G26" i="22"/>
  <c r="I22" i="22"/>
  <c r="D22" i="22"/>
  <c r="B39" i="37"/>
  <c r="B29" i="22"/>
  <c r="D21" i="22"/>
  <c r="D33" i="22"/>
  <c r="I39" i="37"/>
  <c r="F25" i="37"/>
  <c r="H41" i="37"/>
  <c r="I24" i="22"/>
  <c r="F26" i="25"/>
  <c r="E35" i="37"/>
  <c r="I45" i="37"/>
  <c r="H45" i="37"/>
  <c r="E33" i="37"/>
  <c r="D33" i="37"/>
  <c r="G25" i="37"/>
  <c r="H43" i="37"/>
  <c r="G26" i="37"/>
  <c r="F27" i="22"/>
  <c r="F24" i="22"/>
  <c r="G33" i="22"/>
  <c r="F28" i="22"/>
  <c r="D26" i="25"/>
  <c r="H40" i="37"/>
  <c r="B38" i="37"/>
  <c r="B30" i="37"/>
  <c r="F38" i="37"/>
  <c r="H33" i="22"/>
  <c r="E28" i="22"/>
  <c r="E29" i="22"/>
  <c r="D43" i="37"/>
  <c r="B27" i="22"/>
  <c r="I34" i="37"/>
  <c r="B43" i="37"/>
  <c r="I27" i="22"/>
  <c r="I26" i="25"/>
  <c r="G27" i="37"/>
  <c r="I44" i="37"/>
  <c r="F36" i="37"/>
  <c r="F37" i="37"/>
  <c r="I30" i="37"/>
  <c r="E29" i="37"/>
  <c r="I38" i="37"/>
  <c r="G28" i="37"/>
  <c r="H22" i="22"/>
  <c r="H29" i="22"/>
  <c r="E21" i="22"/>
  <c r="E24" i="22"/>
  <c r="E25" i="37"/>
  <c r="E45" i="37"/>
  <c r="G36" i="37"/>
  <c r="F29" i="22"/>
  <c r="B42" i="37"/>
  <c r="B26" i="25"/>
  <c r="F30" i="37"/>
  <c r="H26" i="22"/>
  <c r="H44" i="37"/>
  <c r="E27" i="22"/>
  <c r="G26" i="25"/>
  <c r="G31" i="22"/>
  <c r="B3" i="36"/>
  <c r="I25" i="37"/>
  <c r="D30" i="37"/>
  <c r="F32" i="37"/>
  <c r="E44" i="37"/>
  <c r="G32" i="22"/>
  <c r="G43" i="37"/>
  <c r="B37" i="37"/>
  <c r="B45" i="37"/>
  <c r="I33" i="37"/>
  <c r="E39" i="37"/>
  <c r="E38" i="37"/>
  <c r="F35" i="37"/>
  <c r="H32" i="37"/>
  <c r="I43" i="37"/>
  <c r="F22" i="22"/>
  <c r="E25" i="22"/>
  <c r="H35" i="37"/>
  <c r="G23" i="22"/>
  <c r="H30" i="22"/>
  <c r="B27" i="37"/>
  <c r="E26" i="25"/>
  <c r="B41" i="37"/>
  <c r="G32" i="37"/>
  <c r="G30" i="22"/>
  <c r="I25" i="22"/>
  <c r="H25" i="22"/>
  <c r="B28" i="37"/>
  <c r="B26" i="37"/>
  <c r="I35" i="37"/>
  <c r="D35" i="37"/>
  <c r="G40" i="37"/>
  <c r="F26" i="37"/>
  <c r="E26" i="22"/>
  <c r="D25" i="37"/>
  <c r="E26" i="37"/>
  <c r="I27" i="37"/>
  <c r="H29" i="37"/>
  <c r="H27" i="37"/>
  <c r="D31" i="37"/>
  <c r="F26" i="22"/>
  <c r="D26" i="22"/>
  <c r="B28" i="22"/>
  <c r="G24" i="22"/>
  <c r="E28" i="37"/>
  <c r="I30" i="22"/>
  <c r="E31" i="37"/>
  <c r="F27" i="37"/>
  <c r="B25" i="22"/>
  <c r="F31" i="22"/>
  <c r="B26" i="22"/>
  <c r="B34" i="37"/>
  <c r="D29" i="37"/>
  <c r="D28" i="37"/>
  <c r="D27" i="37"/>
  <c r="H38" i="37"/>
  <c r="B3" i="25"/>
  <c r="F34" i="37"/>
  <c r="D42" i="37"/>
  <c r="B24" i="22"/>
  <c r="G44" i="37"/>
  <c r="D24" i="22"/>
  <c r="E33" i="22"/>
  <c r="F32" i="22"/>
  <c r="H25" i="37"/>
  <c r="H27" i="22"/>
  <c r="B21" i="22"/>
  <c r="H31" i="22"/>
  <c r="F45" i="37"/>
  <c r="G29" i="37"/>
  <c r="F31" i="37"/>
  <c r="D38" i="37"/>
  <c r="F33" i="22"/>
  <c r="B35" i="37"/>
  <c r="B2" i="7"/>
  <c r="B25" i="37"/>
  <c r="D41" i="37"/>
  <c r="H32" i="22"/>
  <c r="H30" i="37"/>
  <c r="F29" i="37"/>
  <c r="G34" i="37"/>
  <c r="H28" i="37"/>
  <c r="I29" i="22"/>
  <c r="I26" i="22"/>
  <c r="G30" i="37"/>
  <c r="F39" i="37"/>
  <c r="E43" i="37"/>
  <c r="B33" i="37"/>
  <c r="D34" i="37"/>
  <c r="H34" i="37"/>
  <c r="B23" i="22"/>
  <c r="D23" i="22"/>
  <c r="D29" i="22"/>
  <c r="D45" i="37"/>
  <c r="H26" i="25"/>
  <c r="D30" i="22"/>
  <c r="H31" i="37"/>
  <c r="H36" i="37"/>
  <c r="F44" i="37"/>
  <c r="F40" i="37"/>
  <c r="B16" i="25"/>
  <c r="H33" i="37"/>
  <c r="B44" i="37"/>
  <c r="G29" i="22"/>
  <c r="G37" i="37"/>
  <c r="H42" i="37"/>
  <c r="I32" i="37"/>
  <c r="H28" i="22"/>
  <c r="B32" i="22"/>
  <c r="H24" i="22"/>
  <c r="E32" i="22"/>
  <c r="D40" i="37"/>
  <c r="E27" i="37"/>
  <c r="E41" i="37"/>
  <c r="I26" i="37"/>
  <c r="B22" i="22"/>
  <c r="F21" i="22"/>
  <c r="G33" i="37"/>
  <c r="G21" i="22"/>
  <c r="E36" i="37"/>
  <c r="G22" i="22"/>
  <c r="F23" i="22"/>
  <c r="I33" i="22"/>
  <c r="B36" i="37"/>
  <c r="E31" i="22"/>
  <c r="H23" i="22"/>
  <c r="B33" i="22"/>
  <c r="E42" i="37"/>
  <c r="H39" i="37"/>
  <c r="E40" i="37"/>
  <c r="G38" i="37"/>
  <c r="E30" i="22"/>
  <c r="B29" i="37"/>
  <c r="I31" i="22"/>
  <c r="I28" i="22"/>
  <c r="G31" i="37"/>
  <c r="G41" i="37"/>
  <c r="E22" i="22"/>
  <c r="D26" i="37"/>
  <c r="F42" i="37"/>
  <c r="B30" i="22"/>
  <c r="G27" i="22"/>
  <c r="D32" i="22"/>
  <c r="I21" i="22"/>
  <c r="B40" i="37"/>
  <c r="F43" i="37"/>
  <c r="B32" i="37"/>
  <c r="E37" i="37"/>
  <c r="I42" i="37"/>
  <c r="H21" i="22"/>
  <c r="E23" i="22"/>
  <c r="F30" i="22"/>
  <c r="E30" i="37"/>
  <c r="I41" i="37"/>
  <c r="I31" i="37"/>
  <c r="D37" i="37"/>
  <c r="F41" i="37"/>
  <c r="D31" i="22"/>
  <c r="G39" i="37"/>
  <c r="F33" i="37"/>
  <c r="G35" i="37"/>
  <c r="H26" i="37"/>
  <c r="D32" i="37"/>
  <c r="I29" i="37"/>
  <c r="F28" i="37"/>
  <c r="E34" i="37"/>
  <c r="I23" i="22"/>
  <c r="I32" i="22"/>
  <c r="G25" i="22"/>
  <c r="D28" i="22"/>
  <c r="D44" i="37"/>
  <c r="G45" i="37"/>
  <c r="D36" i="37"/>
  <c r="D39" i="37"/>
  <c r="F25" i="22"/>
  <c r="G28" i="22"/>
  <c r="E32" i="37"/>
  <c r="B31" i="37"/>
  <c r="I40" i="37"/>
  <c r="I28" i="37"/>
  <c r="G42" i="37"/>
  <c r="D25" i="22"/>
  <c r="I36" i="37"/>
  <c r="D27" i="22"/>
  <c r="B31" i="22"/>
  <c r="I37" i="37"/>
  <c r="L16" i="25" l="1"/>
  <c r="J16" i="25"/>
  <c r="L3" i="25"/>
  <c r="J3" i="25"/>
  <c r="J31" i="22"/>
  <c r="M31" i="22" s="1"/>
  <c r="L25" i="22"/>
  <c r="J29" i="22"/>
  <c r="M29" i="22" s="1"/>
  <c r="L27" i="22"/>
  <c r="J33" i="22"/>
  <c r="M33" i="22" s="1"/>
  <c r="L26" i="22"/>
  <c r="J28" i="22"/>
  <c r="M28" i="22" s="1"/>
  <c r="J25" i="22"/>
  <c r="M25" i="22" s="1"/>
  <c r="L24" i="22"/>
  <c r="J27" i="22"/>
  <c r="Q27" i="22" s="1"/>
  <c r="L23" i="22"/>
  <c r="J26" i="22"/>
  <c r="Q26" i="22" s="1"/>
  <c r="L21" i="22"/>
  <c r="J24" i="22"/>
  <c r="O24" i="22" s="1"/>
  <c r="P24" i="22" s="1"/>
  <c r="L22" i="22"/>
  <c r="J23" i="22"/>
  <c r="O23" i="22" s="1"/>
  <c r="P23" i="22" s="1"/>
  <c r="L30" i="22"/>
  <c r="J21" i="22"/>
  <c r="O21" i="22" s="1"/>
  <c r="P21" i="22" s="1"/>
  <c r="L32" i="22"/>
  <c r="L31" i="22"/>
  <c r="Q31" i="22"/>
  <c r="J22" i="22"/>
  <c r="Q22" i="22" s="1"/>
  <c r="L29" i="22"/>
  <c r="J30" i="22"/>
  <c r="Q30" i="22" s="1"/>
  <c r="L33" i="22"/>
  <c r="J32" i="22"/>
  <c r="Q32" i="22" s="1"/>
  <c r="L28" i="22"/>
  <c r="L40" i="37"/>
  <c r="J43" i="37"/>
  <c r="R43" i="37" s="1"/>
  <c r="L37" i="37"/>
  <c r="J31" i="37"/>
  <c r="M31" i="37" s="1"/>
  <c r="L39" i="37"/>
  <c r="J28" i="37"/>
  <c r="M28" i="37" s="1"/>
  <c r="L25" i="37"/>
  <c r="J32" i="37"/>
  <c r="R32" i="37" s="1"/>
  <c r="J36" i="37"/>
  <c r="R36" i="37" s="1"/>
  <c r="J33" i="37"/>
  <c r="R33" i="37" s="1"/>
  <c r="L27" i="37"/>
  <c r="J45" i="37"/>
  <c r="M45" i="37" s="1"/>
  <c r="L43" i="37"/>
  <c r="Q43" i="37"/>
  <c r="J25" i="37"/>
  <c r="M25" i="37" s="1"/>
  <c r="L44" i="37"/>
  <c r="J27" i="37"/>
  <c r="Q27" i="37" s="1"/>
  <c r="L30" i="37"/>
  <c r="J40" i="37"/>
  <c r="M40" i="37" s="1"/>
  <c r="L35" i="37"/>
  <c r="J39" i="37"/>
  <c r="Q39" i="37" s="1"/>
  <c r="L29" i="37"/>
  <c r="J44" i="37"/>
  <c r="M44" i="37" s="1"/>
  <c r="L41" i="37"/>
  <c r="J30" i="37"/>
  <c r="M30" i="37" s="1"/>
  <c r="L34" i="37"/>
  <c r="J35" i="37"/>
  <c r="M35" i="37" s="1"/>
  <c r="L38" i="37"/>
  <c r="J26" i="37"/>
  <c r="O26" i="37" s="1"/>
  <c r="J29" i="37"/>
  <c r="Q29" i="37" s="1"/>
  <c r="L42" i="37"/>
  <c r="L28" i="37"/>
  <c r="J41" i="37"/>
  <c r="O41" i="37" s="1"/>
  <c r="L33" i="37"/>
  <c r="J34" i="37"/>
  <c r="S34" i="37" s="1"/>
  <c r="L32" i="37"/>
  <c r="J38" i="37"/>
  <c r="N38" i="37" s="1"/>
  <c r="L31" i="37"/>
  <c r="J42" i="37"/>
  <c r="S42" i="37" s="1"/>
  <c r="L45" i="37"/>
  <c r="J26" i="25"/>
  <c r="M26" i="25" s="1"/>
  <c r="L26" i="25"/>
  <c r="D27" i="25"/>
  <c r="B27" i="25"/>
  <c r="H37" i="37"/>
  <c r="O27" i="22" l="1"/>
  <c r="P27" i="22" s="1"/>
  <c r="Q29" i="22"/>
  <c r="Q33" i="22"/>
  <c r="S28" i="22"/>
  <c r="S33" i="22"/>
  <c r="Q28" i="22"/>
  <c r="S29" i="22"/>
  <c r="N21" i="22"/>
  <c r="O26" i="22"/>
  <c r="P26" i="22" s="1"/>
  <c r="Q28" i="37"/>
  <c r="S31" i="22"/>
  <c r="O28" i="37"/>
  <c r="P28" i="37" s="1"/>
  <c r="N28" i="22"/>
  <c r="T28" i="22" s="1"/>
  <c r="N33" i="22"/>
  <c r="T33" i="22" s="1"/>
  <c r="N29" i="22"/>
  <c r="T29" i="22" s="1"/>
  <c r="N31" i="22"/>
  <c r="T31" i="22" s="1"/>
  <c r="M22" i="22"/>
  <c r="M30" i="22"/>
  <c r="S26" i="22"/>
  <c r="M32" i="22"/>
  <c r="S24" i="22"/>
  <c r="M24" i="22"/>
  <c r="N24" i="22"/>
  <c r="S27" i="22"/>
  <c r="M27" i="22"/>
  <c r="S23" i="22"/>
  <c r="N27" i="22"/>
  <c r="S25" i="22"/>
  <c r="R27" i="22"/>
  <c r="S21" i="22"/>
  <c r="N23" i="22"/>
  <c r="O25" i="22"/>
  <c r="P25" i="22" s="1"/>
  <c r="R21" i="22"/>
  <c r="N26" i="22"/>
  <c r="M23" i="22"/>
  <c r="R24" i="22"/>
  <c r="N25" i="22"/>
  <c r="T25" i="22" s="1"/>
  <c r="R26" i="22"/>
  <c r="R25" i="22"/>
  <c r="Q25" i="22"/>
  <c r="M26" i="22"/>
  <c r="M21" i="22"/>
  <c r="R23" i="22"/>
  <c r="S32" i="22"/>
  <c r="S30" i="22"/>
  <c r="S22" i="22"/>
  <c r="O32" i="22"/>
  <c r="P32" i="22" s="1"/>
  <c r="O30" i="22"/>
  <c r="P30" i="22" s="1"/>
  <c r="O22" i="22"/>
  <c r="P22" i="22" s="1"/>
  <c r="R28" i="22"/>
  <c r="N32" i="22"/>
  <c r="R33" i="22"/>
  <c r="N30" i="22"/>
  <c r="R29" i="22"/>
  <c r="N22" i="22"/>
  <c r="R31" i="22"/>
  <c r="R32" i="22"/>
  <c r="R30" i="22"/>
  <c r="R22" i="22"/>
  <c r="O28" i="22"/>
  <c r="P28" i="22" s="1"/>
  <c r="O33" i="22"/>
  <c r="P33" i="22" s="1"/>
  <c r="O29" i="22"/>
  <c r="P29" i="22" s="1"/>
  <c r="O31" i="22"/>
  <c r="P31" i="22" s="1"/>
  <c r="Q21" i="22"/>
  <c r="Q23" i="22"/>
  <c r="Q24" i="22"/>
  <c r="O36" i="37"/>
  <c r="P36" i="37" s="1"/>
  <c r="P41" i="37"/>
  <c r="P26" i="37"/>
  <c r="N45" i="37"/>
  <c r="T45" i="37" s="1"/>
  <c r="N32" i="37"/>
  <c r="N31" i="37"/>
  <c r="S30" i="37"/>
  <c r="N43" i="37"/>
  <c r="O32" i="37"/>
  <c r="S36" i="37"/>
  <c r="M36" i="37"/>
  <c r="N25" i="37"/>
  <c r="N36" i="37"/>
  <c r="Q32" i="37"/>
  <c r="Q36" i="37"/>
  <c r="S32" i="37"/>
  <c r="M32" i="37"/>
  <c r="J37" i="37"/>
  <c r="Q37" i="37" s="1"/>
  <c r="O40" i="37"/>
  <c r="Q33" i="37"/>
  <c r="N40" i="37"/>
  <c r="T40" i="37" s="1"/>
  <c r="O43" i="37"/>
  <c r="S40" i="37"/>
  <c r="R30" i="37"/>
  <c r="O27" i="37"/>
  <c r="O25" i="37"/>
  <c r="N27" i="37"/>
  <c r="S29" i="37"/>
  <c r="O39" i="37"/>
  <c r="S39" i="37"/>
  <c r="O45" i="37"/>
  <c r="P45" i="37" s="1"/>
  <c r="R26" i="37"/>
  <c r="O33" i="37"/>
  <c r="S33" i="37"/>
  <c r="N29" i="37"/>
  <c r="R29" i="37"/>
  <c r="R42" i="37"/>
  <c r="S26" i="37"/>
  <c r="M34" i="37"/>
  <c r="M29" i="37"/>
  <c r="N39" i="37"/>
  <c r="R44" i="37"/>
  <c r="N33" i="37"/>
  <c r="S44" i="37"/>
  <c r="M38" i="37"/>
  <c r="O31" i="37"/>
  <c r="R31" i="37"/>
  <c r="Q45" i="37"/>
  <c r="Q31" i="37"/>
  <c r="S35" i="37"/>
  <c r="M33" i="37"/>
  <c r="M41" i="37"/>
  <c r="Q26" i="25"/>
  <c r="R35" i="37"/>
  <c r="S45" i="37"/>
  <c r="S31" i="37"/>
  <c r="R45" i="37"/>
  <c r="Q35" i="37"/>
  <c r="Q30" i="37"/>
  <c r="Q44" i="37"/>
  <c r="N42" i="37"/>
  <c r="N41" i="37"/>
  <c r="O35" i="37"/>
  <c r="S28" i="37"/>
  <c r="O44" i="37"/>
  <c r="O29" i="37"/>
  <c r="S38" i="37"/>
  <c r="Q40" i="37"/>
  <c r="S43" i="37"/>
  <c r="O30" i="37"/>
  <c r="Q26" i="37"/>
  <c r="M42" i="37"/>
  <c r="N26" i="37"/>
  <c r="R38" i="37"/>
  <c r="N35" i="37"/>
  <c r="R34" i="37"/>
  <c r="N30" i="37"/>
  <c r="R41" i="37"/>
  <c r="N44" i="37"/>
  <c r="M26" i="37"/>
  <c r="Q38" i="37"/>
  <c r="Q34" i="37"/>
  <c r="Q41" i="37"/>
  <c r="O42" i="37"/>
  <c r="P42" i="37" s="1"/>
  <c r="R39" i="37"/>
  <c r="R40" i="37"/>
  <c r="R27" i="37"/>
  <c r="R25" i="37"/>
  <c r="N28" i="37"/>
  <c r="Q25" i="37"/>
  <c r="N34" i="37"/>
  <c r="S41" i="37"/>
  <c r="Q42" i="37"/>
  <c r="S27" i="37"/>
  <c r="S25" i="37"/>
  <c r="M39" i="37"/>
  <c r="O38" i="37"/>
  <c r="O34" i="37"/>
  <c r="M27" i="37"/>
  <c r="R28" i="37"/>
  <c r="M43" i="37"/>
  <c r="S26" i="25"/>
  <c r="O26" i="25"/>
  <c r="P26" i="25" s="1"/>
  <c r="R26" i="25"/>
  <c r="N26" i="25"/>
  <c r="T26" i="25" s="1"/>
  <c r="L27" i="25"/>
  <c r="D28" i="25"/>
  <c r="H27" i="25"/>
  <c r="F27" i="25"/>
  <c r="G27" i="25"/>
  <c r="B28" i="25"/>
  <c r="I27" i="25"/>
  <c r="I28" i="25"/>
  <c r="E28" i="25"/>
  <c r="G28" i="25"/>
  <c r="F28" i="25"/>
  <c r="E27" i="25"/>
  <c r="H28" i="25"/>
  <c r="J27" i="25" l="1"/>
  <c r="M27" i="25" s="1"/>
  <c r="T21" i="22"/>
  <c r="T22" i="22"/>
  <c r="T27" i="22"/>
  <c r="T26" i="22"/>
  <c r="T23" i="22"/>
  <c r="T24" i="22"/>
  <c r="T30" i="22"/>
  <c r="T32" i="22"/>
  <c r="P44" i="37"/>
  <c r="T44" i="37"/>
  <c r="T31" i="37"/>
  <c r="T42" i="37"/>
  <c r="R37" i="37"/>
  <c r="O37" i="37"/>
  <c r="P43" i="37"/>
  <c r="T38" i="37"/>
  <c r="T43" i="37"/>
  <c r="P33" i="37"/>
  <c r="T32" i="37"/>
  <c r="P32" i="37"/>
  <c r="P34" i="37"/>
  <c r="T35" i="37"/>
  <c r="P27" i="37"/>
  <c r="P38" i="37"/>
  <c r="P30" i="37"/>
  <c r="P29" i="37"/>
  <c r="P35" i="37"/>
  <c r="P31" i="37"/>
  <c r="P40" i="37"/>
  <c r="P37" i="37"/>
  <c r="P39" i="37"/>
  <c r="T28" i="37"/>
  <c r="T30" i="37"/>
  <c r="T33" i="37"/>
  <c r="T29" i="37"/>
  <c r="T25" i="37"/>
  <c r="P25" i="37"/>
  <c r="T36" i="37"/>
  <c r="T34" i="37"/>
  <c r="T39" i="37"/>
  <c r="T27" i="37"/>
  <c r="S37" i="37"/>
  <c r="M37" i="37"/>
  <c r="N37" i="37"/>
  <c r="T41" i="37"/>
  <c r="T26" i="37"/>
  <c r="J28" i="25"/>
  <c r="N28" i="25" s="1"/>
  <c r="L28" i="25"/>
  <c r="D29" i="25"/>
  <c r="E29" i="25"/>
  <c r="F29" i="25"/>
  <c r="H29" i="25"/>
  <c r="B29" i="25"/>
  <c r="G29" i="25"/>
  <c r="I29" i="25"/>
  <c r="O27" i="25" l="1"/>
  <c r="P27" i="25" s="1"/>
  <c r="Q27" i="25"/>
  <c r="N27" i="25"/>
  <c r="T27" i="25" s="1"/>
  <c r="R27" i="25"/>
  <c r="S27" i="25"/>
  <c r="T37" i="37"/>
  <c r="R28" i="25"/>
  <c r="Q28" i="25"/>
  <c r="M28" i="25"/>
  <c r="T28" i="25" s="1"/>
  <c r="S28" i="25"/>
  <c r="O28" i="25"/>
  <c r="P28" i="25" s="1"/>
  <c r="J29" i="25"/>
  <c r="N29" i="25" s="1"/>
  <c r="L29" i="25"/>
  <c r="I30" i="25"/>
  <c r="B30" i="25"/>
  <c r="H30" i="25"/>
  <c r="E30" i="25"/>
  <c r="G30" i="25"/>
  <c r="D30" i="25"/>
  <c r="F30" i="25"/>
  <c r="Q29" i="25" l="1"/>
  <c r="M29" i="25"/>
  <c r="T29" i="25" s="1"/>
  <c r="S29" i="25"/>
  <c r="O29" i="25"/>
  <c r="P29" i="25" s="1"/>
  <c r="R29" i="25"/>
  <c r="J30" i="25"/>
  <c r="N30" i="25" s="1"/>
  <c r="L30" i="25"/>
  <c r="B31" i="25"/>
  <c r="I31" i="25"/>
  <c r="H31" i="25"/>
  <c r="E31" i="25"/>
  <c r="G31" i="25"/>
  <c r="F31" i="25"/>
  <c r="D31" i="25"/>
  <c r="Q30" i="25" l="1"/>
  <c r="O30" i="25"/>
  <c r="P30" i="25" s="1"/>
  <c r="S30" i="25"/>
  <c r="M30" i="25"/>
  <c r="T30" i="25" s="1"/>
  <c r="R30" i="25"/>
  <c r="J31" i="25"/>
  <c r="M31" i="25" s="1"/>
  <c r="L31" i="25"/>
  <c r="I32" i="25"/>
  <c r="B32" i="25"/>
  <c r="E32" i="25"/>
  <c r="D32" i="25"/>
  <c r="F32" i="25"/>
  <c r="H32" i="25"/>
  <c r="G32" i="25"/>
  <c r="S31" i="25" l="1"/>
  <c r="O31" i="25"/>
  <c r="P31" i="25" s="1"/>
  <c r="R31" i="25"/>
  <c r="N31" i="25"/>
  <c r="T31" i="25" s="1"/>
  <c r="Q31" i="25"/>
  <c r="J32" i="25"/>
  <c r="M32" i="25" s="1"/>
  <c r="L32" i="25"/>
  <c r="G33" i="25"/>
  <c r="D33" i="25"/>
  <c r="I33" i="25"/>
  <c r="H33" i="25"/>
  <c r="F33" i="25"/>
  <c r="E33" i="25"/>
  <c r="B33" i="25"/>
  <c r="S32" i="25" l="1"/>
  <c r="O32" i="25"/>
  <c r="P32" i="25" s="1"/>
  <c r="R32" i="25"/>
  <c r="N32" i="25"/>
  <c r="T32" i="25" s="1"/>
  <c r="Q32" i="25"/>
  <c r="J33" i="25"/>
  <c r="M33" i="25" s="1"/>
  <c r="L33" i="25"/>
  <c r="F34" i="25"/>
  <c r="I34" i="25"/>
  <c r="D34" i="25"/>
  <c r="H34" i="25"/>
  <c r="G34" i="25"/>
  <c r="B34" i="25"/>
  <c r="E34" i="25"/>
  <c r="S33" i="25" l="1"/>
  <c r="O33" i="25"/>
  <c r="P33" i="25" s="1"/>
  <c r="N33" i="25"/>
  <c r="T33" i="25" s="1"/>
  <c r="R33" i="25"/>
  <c r="Q33" i="25"/>
  <c r="J34" i="25"/>
  <c r="M34" i="25" s="1"/>
  <c r="L34" i="25"/>
  <c r="F35" i="25"/>
  <c r="I35" i="25"/>
  <c r="E35" i="25"/>
  <c r="H35" i="25"/>
  <c r="D35" i="25"/>
  <c r="B35" i="25"/>
  <c r="G35" i="25"/>
  <c r="N34" i="25" l="1"/>
  <c r="T34" i="25" s="1"/>
  <c r="S34" i="25"/>
  <c r="O34" i="25"/>
  <c r="P34" i="25" s="1"/>
  <c r="R34" i="25"/>
  <c r="Q34" i="25"/>
  <c r="J35" i="25"/>
  <c r="M35" i="25" s="1"/>
  <c r="L35" i="25"/>
  <c r="D36" i="25"/>
  <c r="B36" i="25"/>
  <c r="I36" i="25"/>
  <c r="E36" i="25"/>
  <c r="H36" i="25"/>
  <c r="F36" i="25"/>
  <c r="G36" i="25"/>
  <c r="S35" i="25" l="1"/>
  <c r="N35" i="25"/>
  <c r="T35" i="25" s="1"/>
  <c r="O35" i="25"/>
  <c r="P35" i="25" s="1"/>
  <c r="R35" i="25"/>
  <c r="Q35" i="25"/>
  <c r="J36" i="25"/>
  <c r="M36" i="25" s="1"/>
  <c r="L36" i="25"/>
  <c r="D37" i="25"/>
  <c r="I37" i="25"/>
  <c r="G37" i="25"/>
  <c r="B37" i="25"/>
  <c r="H37" i="25"/>
  <c r="E37" i="25"/>
  <c r="F37" i="25"/>
  <c r="S36" i="25" l="1"/>
  <c r="R36" i="25"/>
  <c r="N36" i="25"/>
  <c r="T36" i="25" s="1"/>
  <c r="O36" i="25"/>
  <c r="P36" i="25" s="1"/>
  <c r="Q36" i="25"/>
  <c r="J37" i="25"/>
  <c r="M37" i="25" s="1"/>
  <c r="L37" i="25"/>
  <c r="D38" i="25"/>
  <c r="G38" i="25"/>
  <c r="F38" i="25"/>
  <c r="I38" i="25"/>
  <c r="H38" i="25"/>
  <c r="B38" i="25"/>
  <c r="E38" i="25"/>
  <c r="S37" i="25" l="1"/>
  <c r="O37" i="25"/>
  <c r="P37" i="25" s="1"/>
  <c r="R37" i="25"/>
  <c r="N37" i="25"/>
  <c r="T37" i="25" s="1"/>
  <c r="Q37" i="25"/>
  <c r="J38" i="25"/>
  <c r="M38" i="25" s="1"/>
  <c r="L38" i="25"/>
  <c r="F39" i="25"/>
  <c r="B39" i="25"/>
  <c r="G39" i="25"/>
  <c r="E39" i="25"/>
  <c r="H39" i="25"/>
  <c r="D39" i="25"/>
  <c r="I39" i="25"/>
  <c r="S38" i="25" l="1"/>
  <c r="R38" i="25"/>
  <c r="N38" i="25"/>
  <c r="T38" i="25" s="1"/>
  <c r="O38" i="25"/>
  <c r="P38" i="25" s="1"/>
  <c r="Q38" i="25"/>
  <c r="J39" i="25"/>
  <c r="M39" i="25" s="1"/>
  <c r="L39" i="25"/>
  <c r="G40" i="25"/>
  <c r="B40" i="25"/>
  <c r="E40" i="25"/>
  <c r="H40" i="25"/>
  <c r="D40" i="25"/>
  <c r="F40" i="25"/>
  <c r="I40" i="25"/>
  <c r="O39" i="25" l="1"/>
  <c r="P39" i="25" s="1"/>
  <c r="N39" i="25"/>
  <c r="T39" i="25" s="1"/>
  <c r="S39" i="25"/>
  <c r="R39" i="25"/>
  <c r="Q39" i="25"/>
  <c r="J40" i="25"/>
  <c r="M40" i="25" s="1"/>
  <c r="L40" i="25"/>
  <c r="F41" i="25"/>
  <c r="H41" i="25"/>
  <c r="B41" i="25"/>
  <c r="E41" i="25"/>
  <c r="D41" i="25"/>
  <c r="G41" i="25"/>
  <c r="I41" i="25"/>
  <c r="N40" i="25" l="1"/>
  <c r="T40" i="25" s="1"/>
  <c r="S40" i="25"/>
  <c r="O40" i="25"/>
  <c r="P40" i="25" s="1"/>
  <c r="R40" i="25"/>
  <c r="Q40" i="25"/>
  <c r="J41" i="25"/>
  <c r="M41" i="25" s="1"/>
  <c r="L41" i="25"/>
  <c r="B42" i="25"/>
  <c r="I42" i="25"/>
  <c r="E42" i="25"/>
  <c r="D42" i="25"/>
  <c r="H42" i="25"/>
  <c r="G42" i="25"/>
  <c r="F42" i="25"/>
  <c r="O41" i="25" l="1"/>
  <c r="P41" i="25" s="1"/>
  <c r="R41" i="25"/>
  <c r="N41" i="25"/>
  <c r="T41" i="25" s="1"/>
  <c r="S41" i="25"/>
  <c r="Q41" i="25"/>
  <c r="J42" i="25"/>
  <c r="M42" i="25" s="1"/>
  <c r="L42" i="25"/>
  <c r="E43" i="25"/>
  <c r="I43" i="25"/>
  <c r="H43" i="25"/>
  <c r="D43" i="25"/>
  <c r="F43" i="25"/>
  <c r="G43" i="25"/>
  <c r="B43" i="25"/>
  <c r="S42" i="25" l="1"/>
  <c r="O42" i="25"/>
  <c r="P42" i="25" s="1"/>
  <c r="R42" i="25"/>
  <c r="N42" i="25"/>
  <c r="T42" i="25" s="1"/>
  <c r="Q42" i="25"/>
  <c r="J43" i="25"/>
  <c r="M43" i="25" s="1"/>
  <c r="L43" i="25"/>
  <c r="E44" i="25"/>
  <c r="I44" i="25"/>
  <c r="D44" i="25"/>
  <c r="G44" i="25"/>
  <c r="B44" i="25"/>
  <c r="F44" i="25"/>
  <c r="H44" i="25"/>
  <c r="S43" i="25" l="1"/>
  <c r="O43" i="25"/>
  <c r="P43" i="25" s="1"/>
  <c r="R43" i="25"/>
  <c r="N43" i="25"/>
  <c r="T43" i="25" s="1"/>
  <c r="Q43" i="25"/>
  <c r="J44" i="25"/>
  <c r="M44" i="25" s="1"/>
  <c r="L44" i="25"/>
  <c r="E45" i="25"/>
  <c r="G45" i="25"/>
  <c r="I45" i="25"/>
  <c r="F45" i="25"/>
  <c r="H45" i="25"/>
  <c r="D45" i="25"/>
  <c r="B45" i="25"/>
  <c r="S44" i="25" l="1"/>
  <c r="N44" i="25"/>
  <c r="T44" i="25" s="1"/>
  <c r="O44" i="25"/>
  <c r="P44" i="25" s="1"/>
  <c r="R44" i="25"/>
  <c r="Q44" i="25"/>
  <c r="J45" i="25"/>
  <c r="M45" i="25" s="1"/>
  <c r="L45" i="25"/>
  <c r="B46" i="25"/>
  <c r="E46" i="25"/>
  <c r="H46" i="25"/>
  <c r="F46" i="25"/>
  <c r="D46" i="25"/>
  <c r="I46" i="25"/>
  <c r="G46" i="25"/>
  <c r="O45" i="25" l="1"/>
  <c r="P45" i="25" s="1"/>
  <c r="R45" i="25"/>
  <c r="N45" i="25"/>
  <c r="T45" i="25" s="1"/>
  <c r="S45" i="25"/>
  <c r="Q45" i="25"/>
  <c r="J46" i="25"/>
  <c r="M46" i="25" s="1"/>
  <c r="L46" i="25"/>
  <c r="A1" i="37"/>
  <c r="A25" i="36"/>
  <c r="D28" i="36"/>
  <c r="I41" i="36"/>
  <c r="G31" i="36"/>
  <c r="F34" i="36"/>
  <c r="B43" i="36"/>
  <c r="G46" i="36"/>
  <c r="G37" i="36"/>
  <c r="B37" i="36"/>
  <c r="D43" i="36"/>
  <c r="E33" i="36"/>
  <c r="H27" i="36"/>
  <c r="G41" i="36"/>
  <c r="G36" i="36"/>
  <c r="G30" i="36"/>
  <c r="E34" i="36"/>
  <c r="F43" i="36"/>
  <c r="B33" i="36"/>
  <c r="F36" i="36"/>
  <c r="G28" i="36"/>
  <c r="F42" i="36"/>
  <c r="B31" i="36"/>
  <c r="H38" i="36"/>
  <c r="B45" i="36"/>
  <c r="H45" i="36"/>
  <c r="D45" i="36"/>
  <c r="D41" i="36"/>
  <c r="E39" i="36"/>
  <c r="E43" i="36"/>
  <c r="H44" i="36"/>
  <c r="H32" i="36"/>
  <c r="E32" i="36"/>
  <c r="I37" i="36"/>
  <c r="E47" i="36"/>
  <c r="B46" i="36"/>
  <c r="D32" i="36"/>
  <c r="E28" i="36"/>
  <c r="D33" i="36"/>
  <c r="B42" i="36"/>
  <c r="F28" i="36"/>
  <c r="B34" i="36"/>
  <c r="G32" i="36"/>
  <c r="E45" i="36"/>
  <c r="B44" i="36"/>
  <c r="F40" i="36"/>
  <c r="I43" i="36"/>
  <c r="H42" i="36"/>
  <c r="F47" i="36"/>
  <c r="F46" i="36"/>
  <c r="D35" i="36"/>
  <c r="B32" i="36"/>
  <c r="G45" i="36"/>
  <c r="E42" i="36"/>
  <c r="E29" i="36"/>
  <c r="D36" i="36"/>
  <c r="E30" i="36"/>
  <c r="G39" i="36"/>
  <c r="H31" i="36"/>
  <c r="I40" i="36"/>
  <c r="B28" i="36"/>
  <c r="G44" i="36"/>
  <c r="D29" i="36"/>
  <c r="B29" i="36"/>
  <c r="E41" i="36"/>
  <c r="I44" i="36"/>
  <c r="G27" i="36"/>
  <c r="H36" i="36"/>
  <c r="I46" i="36"/>
  <c r="G43" i="36"/>
  <c r="H40" i="36"/>
  <c r="D34" i="36"/>
  <c r="G33" i="36"/>
  <c r="D30" i="36"/>
  <c r="F38" i="36"/>
  <c r="F41" i="36"/>
  <c r="I32" i="36"/>
  <c r="G38" i="36"/>
  <c r="H29" i="36"/>
  <c r="H30" i="36"/>
  <c r="H46" i="36"/>
  <c r="I42" i="36"/>
  <c r="I27" i="36"/>
  <c r="I47" i="36"/>
  <c r="D38" i="36"/>
  <c r="H37" i="36"/>
  <c r="F37" i="36"/>
  <c r="D42" i="36"/>
  <c r="D47" i="36"/>
  <c r="G35" i="36"/>
  <c r="I28" i="36"/>
  <c r="H28" i="36"/>
  <c r="B41" i="36"/>
  <c r="F30" i="36"/>
  <c r="E46" i="36"/>
  <c r="G29" i="36"/>
  <c r="D44" i="36"/>
  <c r="B36" i="36"/>
  <c r="I35" i="36"/>
  <c r="F45" i="36"/>
  <c r="D46" i="36"/>
  <c r="I38" i="36"/>
  <c r="F35" i="36"/>
  <c r="H47" i="36"/>
  <c r="I45" i="36"/>
  <c r="B30" i="36"/>
  <c r="H35" i="36"/>
  <c r="F39" i="36"/>
  <c r="G40" i="36"/>
  <c r="I33" i="36"/>
  <c r="E38" i="36"/>
  <c r="H34" i="36"/>
  <c r="F31" i="36"/>
  <c r="B38" i="36"/>
  <c r="G47" i="36"/>
  <c r="F33" i="36"/>
  <c r="E40" i="36"/>
  <c r="I36" i="36"/>
  <c r="D27" i="36"/>
  <c r="H33" i="36"/>
  <c r="F27" i="36"/>
  <c r="B27" i="36"/>
  <c r="I30" i="36"/>
  <c r="D31" i="36"/>
  <c r="F32" i="36"/>
  <c r="F44" i="36"/>
  <c r="D39" i="36"/>
  <c r="E27" i="36"/>
  <c r="F29" i="36"/>
  <c r="B47" i="36"/>
  <c r="E36" i="36"/>
  <c r="E35" i="36"/>
  <c r="E37" i="36"/>
  <c r="H41" i="36"/>
  <c r="D40" i="36"/>
  <c r="G34" i="36"/>
  <c r="I29" i="36"/>
  <c r="B39" i="36"/>
  <c r="I39" i="36"/>
  <c r="I31" i="36"/>
  <c r="B35" i="36"/>
  <c r="H39" i="36"/>
  <c r="E31" i="36"/>
  <c r="I34" i="36"/>
  <c r="H43" i="36"/>
  <c r="E44" i="36"/>
  <c r="D37" i="36"/>
  <c r="B40" i="36"/>
  <c r="G42" i="36"/>
  <c r="S46" i="25" l="1"/>
  <c r="O46" i="25"/>
  <c r="P46" i="25" s="1"/>
  <c r="R46" i="25"/>
  <c r="N46" i="25"/>
  <c r="T46" i="25" s="1"/>
  <c r="Q46" i="25"/>
  <c r="J29" i="36"/>
  <c r="M29" i="36" s="1"/>
  <c r="V6" i="36" s="1"/>
  <c r="L31" i="36"/>
  <c r="J34" i="36"/>
  <c r="M34" i="36" s="1"/>
  <c r="V10" i="36" s="1"/>
  <c r="L35" i="36"/>
  <c r="J38" i="36"/>
  <c r="M38" i="36" s="1"/>
  <c r="V16" i="36" s="1"/>
  <c r="L39" i="36"/>
  <c r="J42" i="36"/>
  <c r="M42" i="36" s="1"/>
  <c r="V19" i="36" s="1"/>
  <c r="L43" i="36"/>
  <c r="J47" i="36"/>
  <c r="M47" i="36" s="1"/>
  <c r="J30" i="36"/>
  <c r="M30" i="36" s="1"/>
  <c r="J31" i="36"/>
  <c r="Q31" i="36" s="1"/>
  <c r="Z7" i="36" s="1"/>
  <c r="L32" i="36"/>
  <c r="J35" i="36"/>
  <c r="Q35" i="36" s="1"/>
  <c r="Z11" i="36" s="1"/>
  <c r="L36" i="36"/>
  <c r="J39" i="36"/>
  <c r="Q39" i="36" s="1"/>
  <c r="Z15" i="36" s="1"/>
  <c r="L40" i="36"/>
  <c r="J43" i="36"/>
  <c r="Q43" i="36" s="1"/>
  <c r="Z21" i="36" s="1"/>
  <c r="L45" i="36"/>
  <c r="L27" i="36"/>
  <c r="J27" i="36"/>
  <c r="O27" i="36" s="1"/>
  <c r="L28" i="36"/>
  <c r="J32" i="36"/>
  <c r="O32" i="36" s="1"/>
  <c r="L33" i="36"/>
  <c r="J36" i="36"/>
  <c r="O36" i="36" s="1"/>
  <c r="L37" i="36"/>
  <c r="J40" i="36"/>
  <c r="O40" i="36" s="1"/>
  <c r="L41" i="36"/>
  <c r="J44" i="36"/>
  <c r="O44" i="36" s="1"/>
  <c r="J45" i="36"/>
  <c r="Q45" i="36" s="1"/>
  <c r="L46" i="36"/>
  <c r="J28" i="36"/>
  <c r="R28" i="36" s="1"/>
  <c r="AA5" i="36" s="1"/>
  <c r="L29" i="36"/>
  <c r="J33" i="36"/>
  <c r="O33" i="36" s="1"/>
  <c r="L34" i="36"/>
  <c r="J37" i="36"/>
  <c r="O37" i="36" s="1"/>
  <c r="L38" i="36"/>
  <c r="J41" i="36"/>
  <c r="O41" i="36" s="1"/>
  <c r="L42" i="36"/>
  <c r="J46" i="36"/>
  <c r="S46" i="36" s="1"/>
  <c r="AB23" i="36" s="1"/>
  <c r="L47" i="36"/>
  <c r="E16" i="37"/>
  <c r="F19" i="37"/>
  <c r="B16" i="37"/>
  <c r="G16" i="37"/>
  <c r="B11" i="37"/>
  <c r="I17" i="37"/>
  <c r="G13" i="37"/>
  <c r="F10" i="37"/>
  <c r="G6" i="37"/>
  <c r="E19" i="37"/>
  <c r="H20" i="37"/>
  <c r="G3" i="37"/>
  <c r="B10" i="37"/>
  <c r="F18" i="37"/>
  <c r="F7" i="37"/>
  <c r="H19" i="37"/>
  <c r="D3" i="37"/>
  <c r="F12" i="37"/>
  <c r="H16" i="37"/>
  <c r="D17" i="37"/>
  <c r="D16" i="37"/>
  <c r="D4" i="37"/>
  <c r="D12" i="37"/>
  <c r="H15" i="37"/>
  <c r="I15" i="37"/>
  <c r="D8" i="37"/>
  <c r="B12" i="37"/>
  <c r="I20" i="37"/>
  <c r="F5" i="37"/>
  <c r="F9" i="37"/>
  <c r="I14" i="37"/>
  <c r="I11" i="37"/>
  <c r="F15" i="37"/>
  <c r="F13" i="37"/>
  <c r="E10" i="37"/>
  <c r="E21" i="37"/>
  <c r="D20" i="37"/>
  <c r="B3" i="37"/>
  <c r="D21" i="37"/>
  <c r="E7" i="37"/>
  <c r="D13" i="37"/>
  <c r="E17" i="37"/>
  <c r="E6" i="37"/>
  <c r="B6" i="37"/>
  <c r="D5" i="37"/>
  <c r="H21" i="37"/>
  <c r="G14" i="37"/>
  <c r="F11" i="37"/>
  <c r="I13" i="37"/>
  <c r="B15" i="37"/>
  <c r="F3" i="37"/>
  <c r="B7" i="37"/>
  <c r="I8" i="37"/>
  <c r="G7" i="37"/>
  <c r="D18" i="37"/>
  <c r="F17" i="37"/>
  <c r="E4" i="37"/>
  <c r="I7" i="37"/>
  <c r="E20" i="37"/>
  <c r="E11" i="37"/>
  <c r="B9" i="37"/>
  <c r="B19" i="37"/>
  <c r="G4" i="37"/>
  <c r="G12" i="37"/>
  <c r="B18" i="37"/>
  <c r="H11" i="37"/>
  <c r="I21" i="37"/>
  <c r="G11" i="37"/>
  <c r="G18" i="37"/>
  <c r="I19" i="37"/>
  <c r="I12" i="37"/>
  <c r="H4" i="37"/>
  <c r="I3" i="37"/>
  <c r="D19" i="37"/>
  <c r="G21" i="37"/>
  <c r="H3" i="37"/>
  <c r="H9" i="37"/>
  <c r="H7" i="37"/>
  <c r="G17" i="37"/>
  <c r="F20" i="37"/>
  <c r="E3" i="37"/>
  <c r="E13" i="37"/>
  <c r="G10" i="37"/>
  <c r="D9" i="37"/>
  <c r="D11" i="37"/>
  <c r="I16" i="37"/>
  <c r="F21" i="37"/>
  <c r="D10" i="37"/>
  <c r="F16" i="37"/>
  <c r="E9" i="37"/>
  <c r="E18" i="37"/>
  <c r="E12" i="37"/>
  <c r="G15" i="37"/>
  <c r="I5" i="37"/>
  <c r="B20" i="37"/>
  <c r="B4" i="37"/>
  <c r="H8" i="37"/>
  <c r="F14" i="37"/>
  <c r="E8" i="37"/>
  <c r="B14" i="37"/>
  <c r="I4" i="37"/>
  <c r="I10" i="37"/>
  <c r="H5" i="37"/>
  <c r="H13" i="37"/>
  <c r="I6" i="37"/>
  <c r="H10" i="37"/>
  <c r="G19" i="37"/>
  <c r="E14" i="37"/>
  <c r="H17" i="37"/>
  <c r="E5" i="37"/>
  <c r="H18" i="37"/>
  <c r="I9" i="37"/>
  <c r="H6" i="37"/>
  <c r="F4" i="37"/>
  <c r="G8" i="37"/>
  <c r="I18" i="37"/>
  <c r="B5" i="37"/>
  <c r="D15" i="37"/>
  <c r="B13" i="37"/>
  <c r="D7" i="37"/>
  <c r="F6" i="37"/>
  <c r="G9" i="37"/>
  <c r="B21" i="37"/>
  <c r="H14" i="37"/>
  <c r="D14" i="37"/>
  <c r="B17" i="37"/>
  <c r="D6" i="37"/>
  <c r="G5" i="37"/>
  <c r="F8" i="37"/>
  <c r="H12" i="37"/>
  <c r="E15" i="37"/>
  <c r="G20" i="37"/>
  <c r="B8" i="37"/>
  <c r="O47" i="36" l="1"/>
  <c r="P47" i="36" s="1"/>
  <c r="Q38" i="36"/>
  <c r="Z16" i="36" s="1"/>
  <c r="Q47" i="36"/>
  <c r="O29" i="36"/>
  <c r="P29" i="36" s="1"/>
  <c r="Y6" i="36" s="1"/>
  <c r="Q29" i="36"/>
  <c r="Z6" i="36" s="1"/>
  <c r="J3" i="37"/>
  <c r="M3" i="37" s="1"/>
  <c r="L7" i="37"/>
  <c r="J14" i="37"/>
  <c r="M14" i="37" s="1"/>
  <c r="L20" i="37"/>
  <c r="L12" i="37"/>
  <c r="L21" i="37"/>
  <c r="J8" i="37"/>
  <c r="O8" i="37" s="1"/>
  <c r="P8" i="37" s="1"/>
  <c r="J5" i="37"/>
  <c r="O5" i="37" s="1"/>
  <c r="P5" i="37" s="1"/>
  <c r="L14" i="37"/>
  <c r="L3" i="37"/>
  <c r="J9" i="37"/>
  <c r="O9" i="37" s="1"/>
  <c r="P9" i="37" s="1"/>
  <c r="L15" i="37"/>
  <c r="L8" i="37"/>
  <c r="L17" i="37"/>
  <c r="J4" i="37"/>
  <c r="M4" i="37" s="1"/>
  <c r="L13" i="37"/>
  <c r="L18" i="37"/>
  <c r="L9" i="37"/>
  <c r="L19" i="37"/>
  <c r="J6" i="37"/>
  <c r="M6" i="37" s="1"/>
  <c r="J19" i="37"/>
  <c r="S19" i="37" s="1"/>
  <c r="L4" i="37"/>
  <c r="J11" i="37"/>
  <c r="Q11" i="37" s="1"/>
  <c r="J20" i="37"/>
  <c r="N20" i="37" s="1"/>
  <c r="L10" i="37"/>
  <c r="J21" i="37"/>
  <c r="S21" i="37" s="1"/>
  <c r="L6" i="37"/>
  <c r="J13" i="37"/>
  <c r="M13" i="37" s="1"/>
  <c r="L16" i="37"/>
  <c r="L11" i="37"/>
  <c r="J16" i="37"/>
  <c r="R16" i="37" s="1"/>
  <c r="J7" i="37"/>
  <c r="O7" i="37" s="1"/>
  <c r="P7" i="37" s="1"/>
  <c r="J15" i="37"/>
  <c r="O15" i="37" s="1"/>
  <c r="P15" i="37" s="1"/>
  <c r="L5" i="37"/>
  <c r="J12" i="37"/>
  <c r="S12" i="37" s="1"/>
  <c r="J17" i="37"/>
  <c r="Q17" i="37" s="1"/>
  <c r="J10" i="37"/>
  <c r="S10" i="37" s="1"/>
  <c r="J18" i="37"/>
  <c r="S18" i="37" s="1"/>
  <c r="P44" i="36"/>
  <c r="Y22" i="36" s="1"/>
  <c r="X22" i="36"/>
  <c r="P41" i="36"/>
  <c r="Y18" i="36" s="1"/>
  <c r="X18" i="36"/>
  <c r="P40" i="36"/>
  <c r="Y17" i="36" s="1"/>
  <c r="X17" i="36"/>
  <c r="P32" i="36"/>
  <c r="Y14" i="36" s="1"/>
  <c r="X14" i="36"/>
  <c r="P37" i="36"/>
  <c r="Y13" i="36" s="1"/>
  <c r="X13" i="36"/>
  <c r="O42" i="36"/>
  <c r="O38" i="36"/>
  <c r="P36" i="36"/>
  <c r="Y9" i="36" s="1"/>
  <c r="X9" i="36"/>
  <c r="P33" i="36"/>
  <c r="Y8" i="36" s="1"/>
  <c r="X8" i="36"/>
  <c r="N38" i="36"/>
  <c r="P27" i="36"/>
  <c r="Y4" i="36" s="1"/>
  <c r="X4" i="36"/>
  <c r="N36" i="36"/>
  <c r="W9" i="36" s="1"/>
  <c r="N47" i="36"/>
  <c r="T47" i="36" s="1"/>
  <c r="S34" i="36"/>
  <c r="AB10" i="36" s="1"/>
  <c r="S29" i="36"/>
  <c r="AB6" i="36" s="1"/>
  <c r="R37" i="36"/>
  <c r="AA13" i="36" s="1"/>
  <c r="N30" i="36"/>
  <c r="T30" i="36" s="1"/>
  <c r="S42" i="36"/>
  <c r="AB19" i="36" s="1"/>
  <c r="N34" i="36"/>
  <c r="Q42" i="36"/>
  <c r="Z19" i="36" s="1"/>
  <c r="Q34" i="36"/>
  <c r="Z10" i="36" s="1"/>
  <c r="O34" i="36"/>
  <c r="N42" i="36"/>
  <c r="N45" i="36"/>
  <c r="S40" i="36"/>
  <c r="AB17" i="36" s="1"/>
  <c r="N40" i="36"/>
  <c r="W17" i="36" s="1"/>
  <c r="N44" i="36"/>
  <c r="W22" i="36" s="1"/>
  <c r="M41" i="36"/>
  <c r="V18" i="36" s="1"/>
  <c r="S47" i="36"/>
  <c r="S38" i="36"/>
  <c r="AB16" i="36" s="1"/>
  <c r="N29" i="36"/>
  <c r="S36" i="36"/>
  <c r="AB9" i="36" s="1"/>
  <c r="N32" i="36"/>
  <c r="W14" i="36" s="1"/>
  <c r="N27" i="36"/>
  <c r="W4" i="36" s="1"/>
  <c r="M33" i="36"/>
  <c r="V8" i="36" s="1"/>
  <c r="S44" i="36"/>
  <c r="AB22" i="36" s="1"/>
  <c r="M37" i="36"/>
  <c r="V13" i="36" s="1"/>
  <c r="O30" i="36"/>
  <c r="P30" i="36" s="1"/>
  <c r="S27" i="36"/>
  <c r="AB4" i="36" s="1"/>
  <c r="M36" i="36"/>
  <c r="S30" i="36"/>
  <c r="R27" i="36"/>
  <c r="AA4" i="36" s="1"/>
  <c r="Q37" i="36"/>
  <c r="Z13" i="36" s="1"/>
  <c r="M32" i="36"/>
  <c r="V14" i="36" s="1"/>
  <c r="Q32" i="36"/>
  <c r="Z14" i="36" s="1"/>
  <c r="M44" i="36"/>
  <c r="V22" i="36" s="1"/>
  <c r="Q33" i="36"/>
  <c r="Z8" i="36" s="1"/>
  <c r="R41" i="36"/>
  <c r="AA18" i="36" s="1"/>
  <c r="M40" i="36"/>
  <c r="V17" i="36" s="1"/>
  <c r="Q40" i="36"/>
  <c r="Z17" i="36" s="1"/>
  <c r="R47" i="36"/>
  <c r="R46" i="36"/>
  <c r="AA23" i="36" s="1"/>
  <c r="Q41" i="36"/>
  <c r="Z18" i="36" s="1"/>
  <c r="Q36" i="36"/>
  <c r="Z9" i="36" s="1"/>
  <c r="N46" i="36"/>
  <c r="W23" i="36" s="1"/>
  <c r="S41" i="36"/>
  <c r="AB18" i="36" s="1"/>
  <c r="S37" i="36"/>
  <c r="AB13" i="36" s="1"/>
  <c r="S33" i="36"/>
  <c r="AB8" i="36" s="1"/>
  <c r="S32" i="36"/>
  <c r="AB14" i="36" s="1"/>
  <c r="M28" i="36"/>
  <c r="V5" i="36" s="1"/>
  <c r="Q46" i="36"/>
  <c r="Z23" i="36" s="1"/>
  <c r="M45" i="36"/>
  <c r="S43" i="36"/>
  <c r="AB21" i="36" s="1"/>
  <c r="S39" i="36"/>
  <c r="AB15" i="36" s="1"/>
  <c r="S35" i="36"/>
  <c r="AB11" i="36" s="1"/>
  <c r="S31" i="36"/>
  <c r="AB7" i="36" s="1"/>
  <c r="Q44" i="36"/>
  <c r="Z22" i="36" s="1"/>
  <c r="R30" i="36"/>
  <c r="O45" i="36"/>
  <c r="P45" i="36" s="1"/>
  <c r="R42" i="36"/>
  <c r="AA19" i="36" s="1"/>
  <c r="N41" i="36"/>
  <c r="W18" i="36" s="1"/>
  <c r="R38" i="36"/>
  <c r="AA16" i="36" s="1"/>
  <c r="N37" i="36"/>
  <c r="W13" i="36" s="1"/>
  <c r="R34" i="36"/>
  <c r="AA10" i="36" s="1"/>
  <c r="N33" i="36"/>
  <c r="W8" i="36" s="1"/>
  <c r="Q30" i="36"/>
  <c r="S28" i="36"/>
  <c r="AB5" i="36" s="1"/>
  <c r="M46" i="36"/>
  <c r="V23" i="36" s="1"/>
  <c r="R33" i="36"/>
  <c r="AA8" i="36" s="1"/>
  <c r="R44" i="36"/>
  <c r="AA22" i="36" s="1"/>
  <c r="N43" i="36"/>
  <c r="W21" i="36" s="1"/>
  <c r="R40" i="36"/>
  <c r="AA17" i="36" s="1"/>
  <c r="N39" i="36"/>
  <c r="W15" i="36" s="1"/>
  <c r="R36" i="36"/>
  <c r="AA9" i="36" s="1"/>
  <c r="N35" i="36"/>
  <c r="W11" i="36" s="1"/>
  <c r="R32" i="36"/>
  <c r="AA14" i="36" s="1"/>
  <c r="N31" i="36"/>
  <c r="W7" i="36" s="1"/>
  <c r="Q28" i="36"/>
  <c r="Z5" i="36" s="1"/>
  <c r="M27" i="36"/>
  <c r="V4" i="36" s="1"/>
  <c r="O46" i="36"/>
  <c r="R43" i="36"/>
  <c r="AA21" i="36" s="1"/>
  <c r="R39" i="36"/>
  <c r="AA15" i="36" s="1"/>
  <c r="R35" i="36"/>
  <c r="AA11" i="36" s="1"/>
  <c r="R31" i="36"/>
  <c r="AA7" i="36" s="1"/>
  <c r="O28" i="36"/>
  <c r="R29" i="36"/>
  <c r="AA6" i="36" s="1"/>
  <c r="N28" i="36"/>
  <c r="W5" i="36" s="1"/>
  <c r="S45" i="36"/>
  <c r="O43" i="36"/>
  <c r="O39" i="36"/>
  <c r="O35" i="36"/>
  <c r="O31" i="36"/>
  <c r="R45" i="36"/>
  <c r="M43" i="36"/>
  <c r="V21" i="36" s="1"/>
  <c r="M39" i="36"/>
  <c r="V15" i="36" s="1"/>
  <c r="M35" i="36"/>
  <c r="V11" i="36" s="1"/>
  <c r="M31" i="36"/>
  <c r="Q27" i="36"/>
  <c r="Z4" i="36" s="1"/>
  <c r="X6" i="36" l="1"/>
  <c r="S8" i="37"/>
  <c r="O14" i="37"/>
  <c r="P14" i="37" s="1"/>
  <c r="N14" i="37"/>
  <c r="T14" i="37" s="1"/>
  <c r="S14" i="37"/>
  <c r="Q14" i="37"/>
  <c r="R14" i="37"/>
  <c r="S13" i="37"/>
  <c r="Q19" i="37"/>
  <c r="R3" i="37"/>
  <c r="R13" i="37"/>
  <c r="O3" i="37"/>
  <c r="P3" i="37" s="1"/>
  <c r="Q3" i="37"/>
  <c r="O17" i="37"/>
  <c r="P17" i="37" s="1"/>
  <c r="M17" i="37"/>
  <c r="S3" i="37"/>
  <c r="N3" i="37"/>
  <c r="T3" i="37" s="1"/>
  <c r="Q4" i="37"/>
  <c r="S11" i="37"/>
  <c r="Q8" i="37"/>
  <c r="S4" i="37"/>
  <c r="R19" i="37"/>
  <c r="N4" i="37"/>
  <c r="T4" i="37" s="1"/>
  <c r="O19" i="37"/>
  <c r="P19" i="37" s="1"/>
  <c r="O4" i="37"/>
  <c r="P4" i="37" s="1"/>
  <c r="R4" i="37"/>
  <c r="O11" i="37"/>
  <c r="P11" i="37" s="1"/>
  <c r="Q13" i="37"/>
  <c r="M19" i="37"/>
  <c r="Q16" i="37"/>
  <c r="M16" i="37"/>
  <c r="N13" i="37"/>
  <c r="T13" i="37" s="1"/>
  <c r="O20" i="37"/>
  <c r="P20" i="37" s="1"/>
  <c r="M12" i="37"/>
  <c r="R20" i="37"/>
  <c r="M21" i="37"/>
  <c r="S20" i="37"/>
  <c r="Q10" i="37"/>
  <c r="R17" i="37"/>
  <c r="S16" i="37"/>
  <c r="N11" i="37"/>
  <c r="N16" i="37"/>
  <c r="M18" i="37"/>
  <c r="R21" i="37"/>
  <c r="S7" i="37"/>
  <c r="O18" i="37"/>
  <c r="P18" i="37" s="1"/>
  <c r="R11" i="37"/>
  <c r="N10" i="37"/>
  <c r="Q18" i="37"/>
  <c r="M20" i="37"/>
  <c r="T20" i="37" s="1"/>
  <c r="O13" i="37"/>
  <c r="P13" i="37" s="1"/>
  <c r="S6" i="37"/>
  <c r="R9" i="37"/>
  <c r="N17" i="37"/>
  <c r="N8" i="37"/>
  <c r="R8" i="37"/>
  <c r="Q21" i="37"/>
  <c r="Q12" i="37"/>
  <c r="Q7" i="37"/>
  <c r="N21" i="37"/>
  <c r="N12" i="37"/>
  <c r="M5" i="37"/>
  <c r="O16" i="37"/>
  <c r="P16" i="37" s="1"/>
  <c r="M8" i="37"/>
  <c r="N19" i="37"/>
  <c r="N9" i="37"/>
  <c r="N5" i="37"/>
  <c r="M10" i="37"/>
  <c r="M15" i="37"/>
  <c r="O10" i="37"/>
  <c r="P10" i="37" s="1"/>
  <c r="R6" i="37"/>
  <c r="S15" i="37"/>
  <c r="N7" i="37"/>
  <c r="M11" i="37"/>
  <c r="Q15" i="37"/>
  <c r="R5" i="37"/>
  <c r="N15" i="37"/>
  <c r="O6" i="37"/>
  <c r="P6" i="37" s="1"/>
  <c r="S9" i="37"/>
  <c r="Q20" i="37"/>
  <c r="O12" i="37"/>
  <c r="P12" i="37" s="1"/>
  <c r="S5" i="37"/>
  <c r="R18" i="37"/>
  <c r="R10" i="37"/>
  <c r="R12" i="37"/>
  <c r="Q5" i="37"/>
  <c r="R15" i="37"/>
  <c r="R7" i="37"/>
  <c r="N18" i="37"/>
  <c r="N6" i="37"/>
  <c r="T6" i="37" s="1"/>
  <c r="Q6" i="37"/>
  <c r="M7" i="37"/>
  <c r="S17" i="37"/>
  <c r="Q9" i="37"/>
  <c r="O21" i="37"/>
  <c r="P21" i="37" s="1"/>
  <c r="M9" i="37"/>
  <c r="P46" i="36"/>
  <c r="Y23" i="36" s="1"/>
  <c r="X23" i="36"/>
  <c r="P43" i="36"/>
  <c r="Y21" i="36" s="1"/>
  <c r="X21" i="36"/>
  <c r="T42" i="36"/>
  <c r="AC19" i="36" s="1"/>
  <c r="W19" i="36"/>
  <c r="P42" i="36"/>
  <c r="Y19" i="36" s="1"/>
  <c r="X19" i="36"/>
  <c r="T38" i="36"/>
  <c r="AC16" i="36" s="1"/>
  <c r="W16" i="36"/>
  <c r="P38" i="36"/>
  <c r="Y16" i="36" s="1"/>
  <c r="X16" i="36"/>
  <c r="P39" i="36"/>
  <c r="Y15" i="36" s="1"/>
  <c r="X15" i="36"/>
  <c r="P35" i="36"/>
  <c r="Y11" i="36" s="1"/>
  <c r="X11" i="36"/>
  <c r="P34" i="36"/>
  <c r="Y10" i="36" s="1"/>
  <c r="X10" i="36"/>
  <c r="T34" i="36"/>
  <c r="AC10" i="36" s="1"/>
  <c r="W10" i="36"/>
  <c r="T45" i="36"/>
  <c r="T36" i="36"/>
  <c r="AC9" i="36" s="1"/>
  <c r="V9" i="36"/>
  <c r="P31" i="36"/>
  <c r="Y7" i="36" s="1"/>
  <c r="X7" i="36"/>
  <c r="T31" i="36"/>
  <c r="AC7" i="36" s="1"/>
  <c r="V7" i="36"/>
  <c r="P28" i="36"/>
  <c r="Y5" i="36" s="1"/>
  <c r="X5" i="36"/>
  <c r="T29" i="36"/>
  <c r="AC6" i="36" s="1"/>
  <c r="W6" i="36"/>
  <c r="T37" i="36"/>
  <c r="AC13" i="36" s="1"/>
  <c r="T40" i="36"/>
  <c r="AC17" i="36" s="1"/>
  <c r="T41" i="36"/>
  <c r="AC18" i="36" s="1"/>
  <c r="T44" i="36"/>
  <c r="AC22" i="36" s="1"/>
  <c r="T32" i="36"/>
  <c r="AC14" i="36" s="1"/>
  <c r="T27" i="36"/>
  <c r="AC4" i="36" s="1"/>
  <c r="T33" i="36"/>
  <c r="AC8" i="36" s="1"/>
  <c r="T46" i="36"/>
  <c r="AC23" i="36" s="1"/>
  <c r="T39" i="36"/>
  <c r="AC15" i="36" s="1"/>
  <c r="T43" i="36"/>
  <c r="AC21" i="36" s="1"/>
  <c r="T35" i="36"/>
  <c r="AC11" i="36" s="1"/>
  <c r="T28" i="36"/>
  <c r="AC5" i="36" s="1"/>
  <c r="T9" i="37" l="1"/>
  <c r="T19" i="37"/>
  <c r="T12" i="37"/>
  <c r="T17" i="37"/>
  <c r="T11" i="37"/>
  <c r="T16" i="37"/>
  <c r="T7" i="37"/>
  <c r="T21" i="37"/>
  <c r="T10" i="37"/>
  <c r="T5" i="37"/>
  <c r="T8" i="37"/>
  <c r="T15" i="37"/>
  <c r="T18" i="37"/>
  <c r="A1" i="36" l="1"/>
  <c r="I3" i="36"/>
  <c r="B15" i="36"/>
  <c r="E15" i="36"/>
  <c r="G13" i="36"/>
  <c r="D18" i="36"/>
  <c r="D5" i="36"/>
  <c r="E9" i="36"/>
  <c r="I21" i="36"/>
  <c r="F20" i="36"/>
  <c r="G22" i="36"/>
  <c r="F8" i="36"/>
  <c r="H13" i="36"/>
  <c r="G18" i="36"/>
  <c r="F6" i="36"/>
  <c r="I20" i="36"/>
  <c r="B21" i="36"/>
  <c r="F11" i="36"/>
  <c r="B10" i="36"/>
  <c r="G20" i="36"/>
  <c r="E12" i="36"/>
  <c r="G12" i="36"/>
  <c r="H4" i="36"/>
  <c r="E4" i="36"/>
  <c r="D7" i="36"/>
  <c r="F3" i="36"/>
  <c r="H18" i="36"/>
  <c r="D16" i="36"/>
  <c r="D19" i="36"/>
  <c r="F4" i="36"/>
  <c r="H10" i="36"/>
  <c r="D21" i="36"/>
  <c r="D3" i="36"/>
  <c r="H21" i="36"/>
  <c r="B5" i="36"/>
  <c r="I12" i="36"/>
  <c r="B20" i="36"/>
  <c r="F16" i="36"/>
  <c r="E17" i="36"/>
  <c r="I8" i="36"/>
  <c r="G7" i="36"/>
  <c r="G9" i="36"/>
  <c r="B14" i="36"/>
  <c r="E23" i="36"/>
  <c r="G19" i="36"/>
  <c r="E21" i="36"/>
  <c r="F21" i="36"/>
  <c r="H22" i="36"/>
  <c r="B12" i="36"/>
  <c r="I13" i="36"/>
  <c r="G15" i="36"/>
  <c r="H14" i="36"/>
  <c r="D14" i="36"/>
  <c r="I5" i="36"/>
  <c r="E5" i="36"/>
  <c r="D15" i="36"/>
  <c r="H8" i="36"/>
  <c r="G3" i="36"/>
  <c r="I15" i="36"/>
  <c r="I17" i="36"/>
  <c r="G4" i="36"/>
  <c r="H23" i="36"/>
  <c r="G14" i="36"/>
  <c r="D9" i="36"/>
  <c r="H19" i="36"/>
  <c r="B16" i="36"/>
  <c r="G23" i="36"/>
  <c r="B23" i="36"/>
  <c r="B4" i="36"/>
  <c r="B19" i="36"/>
  <c r="D10" i="36"/>
  <c r="G10" i="36"/>
  <c r="I23" i="36"/>
  <c r="H11" i="36"/>
  <c r="I22" i="36"/>
  <c r="H6" i="36"/>
  <c r="F13" i="36"/>
  <c r="F18" i="36"/>
  <c r="F12" i="36"/>
  <c r="E11" i="36"/>
  <c r="F17" i="36"/>
  <c r="I10" i="36"/>
  <c r="E14" i="36"/>
  <c r="F7" i="36"/>
  <c r="H7" i="36"/>
  <c r="D20" i="36"/>
  <c r="F14" i="36"/>
  <c r="B13" i="36"/>
  <c r="H20" i="36"/>
  <c r="H17" i="36"/>
  <c r="I11" i="36"/>
  <c r="D23" i="36"/>
  <c r="I6" i="36"/>
  <c r="I7" i="36"/>
  <c r="E22" i="36"/>
  <c r="F9" i="36"/>
  <c r="H3" i="36"/>
  <c r="D12" i="36"/>
  <c r="E13" i="36"/>
  <c r="G11" i="36"/>
  <c r="F23" i="36"/>
  <c r="B18" i="36"/>
  <c r="H5" i="36"/>
  <c r="B11" i="36"/>
  <c r="G8" i="36"/>
  <c r="G17" i="36"/>
  <c r="B8" i="36"/>
  <c r="D13" i="36"/>
  <c r="D22" i="36"/>
  <c r="I14" i="36"/>
  <c r="E16" i="36"/>
  <c r="F15" i="36"/>
  <c r="G6" i="36"/>
  <c r="B6" i="36"/>
  <c r="D8" i="36"/>
  <c r="I9" i="36"/>
  <c r="E7" i="36"/>
  <c r="E20" i="36"/>
  <c r="E18" i="36"/>
  <c r="F5" i="36"/>
  <c r="B9" i="36"/>
  <c r="G21" i="36"/>
  <c r="D11" i="36"/>
  <c r="H12" i="36"/>
  <c r="H15" i="36"/>
  <c r="E10" i="36"/>
  <c r="E3" i="36"/>
  <c r="E19" i="36"/>
  <c r="E6" i="36"/>
  <c r="D6" i="36"/>
  <c r="G5" i="36"/>
  <c r="I16" i="36"/>
  <c r="G16" i="36"/>
  <c r="I19" i="36"/>
  <c r="H16" i="36"/>
  <c r="F10" i="36"/>
  <c r="I18" i="36"/>
  <c r="B7" i="36"/>
  <c r="I4" i="36"/>
  <c r="H9" i="36"/>
  <c r="B17" i="36"/>
  <c r="F22" i="36"/>
  <c r="D17" i="36"/>
  <c r="E8" i="36"/>
  <c r="D4" i="36"/>
  <c r="F19" i="36"/>
  <c r="B22" i="36"/>
  <c r="J3" i="36" l="1"/>
  <c r="Q3" i="36" s="1"/>
  <c r="L4" i="36"/>
  <c r="J7" i="36"/>
  <c r="R7" i="36" s="1"/>
  <c r="L8" i="36"/>
  <c r="J11" i="36"/>
  <c r="R11" i="36" s="1"/>
  <c r="L12" i="36"/>
  <c r="J15" i="36"/>
  <c r="R15" i="36" s="1"/>
  <c r="L16" i="36"/>
  <c r="J19" i="36"/>
  <c r="R19" i="36" s="1"/>
  <c r="L20" i="36"/>
  <c r="J23" i="36"/>
  <c r="R23" i="36" s="1"/>
  <c r="J4" i="36"/>
  <c r="O4" i="36" s="1"/>
  <c r="L5" i="36"/>
  <c r="J8" i="36"/>
  <c r="N8" i="36" s="1"/>
  <c r="L9" i="36"/>
  <c r="J12" i="36"/>
  <c r="N12" i="36" s="1"/>
  <c r="L13" i="36"/>
  <c r="J16" i="36"/>
  <c r="N16" i="36" s="1"/>
  <c r="L17" i="36"/>
  <c r="J20" i="36"/>
  <c r="N20" i="36" s="1"/>
  <c r="L21" i="36"/>
  <c r="J5" i="36"/>
  <c r="M5" i="36" s="1"/>
  <c r="L6" i="36"/>
  <c r="J9" i="36"/>
  <c r="M9" i="36" s="1"/>
  <c r="L10" i="36"/>
  <c r="J13" i="36"/>
  <c r="M13" i="36" s="1"/>
  <c r="L14" i="36"/>
  <c r="J17" i="36"/>
  <c r="M17" i="36" s="1"/>
  <c r="L18" i="36"/>
  <c r="J21" i="36"/>
  <c r="M21" i="36" s="1"/>
  <c r="L22" i="36"/>
  <c r="L3" i="36"/>
  <c r="J6" i="36"/>
  <c r="N6" i="36" s="1"/>
  <c r="L7" i="36"/>
  <c r="J10" i="36"/>
  <c r="N10" i="36" s="1"/>
  <c r="L11" i="36"/>
  <c r="J14" i="36"/>
  <c r="N14" i="36" s="1"/>
  <c r="L15" i="36"/>
  <c r="J18" i="36"/>
  <c r="N18" i="36" s="1"/>
  <c r="L19" i="36"/>
  <c r="J22" i="36"/>
  <c r="N22" i="36" s="1"/>
  <c r="L23" i="36"/>
  <c r="F4" i="15"/>
  <c r="F5" i="15"/>
  <c r="F6" i="15"/>
  <c r="F7" i="15"/>
  <c r="F8" i="15"/>
  <c r="F9" i="15"/>
  <c r="F10" i="15"/>
  <c r="F3" i="15"/>
  <c r="A1" i="35"/>
  <c r="A1" i="34"/>
  <c r="E13" i="34"/>
  <c r="E13" i="35"/>
  <c r="N21" i="36" l="1"/>
  <c r="T21" i="36" s="1"/>
  <c r="P4" i="36"/>
  <c r="N9" i="36"/>
  <c r="T9" i="36" s="1"/>
  <c r="O19" i="36"/>
  <c r="P19" i="36" s="1"/>
  <c r="O3" i="36"/>
  <c r="P3" i="36" s="1"/>
  <c r="N17" i="36"/>
  <c r="T17" i="36" s="1"/>
  <c r="S20" i="36"/>
  <c r="O7" i="36"/>
  <c r="P7" i="36" s="1"/>
  <c r="S19" i="36"/>
  <c r="Q11" i="36"/>
  <c r="Q19" i="36"/>
  <c r="S4" i="36"/>
  <c r="N13" i="36"/>
  <c r="T13" i="36" s="1"/>
  <c r="O11" i="36"/>
  <c r="P11" i="36" s="1"/>
  <c r="S3" i="36"/>
  <c r="S11" i="36"/>
  <c r="S13" i="36"/>
  <c r="N5" i="36"/>
  <c r="T5" i="36" s="1"/>
  <c r="R21" i="36"/>
  <c r="R13" i="36"/>
  <c r="S15" i="36"/>
  <c r="O23" i="36"/>
  <c r="P23" i="36" s="1"/>
  <c r="O15" i="36"/>
  <c r="P15" i="36" s="1"/>
  <c r="N7" i="36"/>
  <c r="S12" i="36"/>
  <c r="R5" i="36"/>
  <c r="N4" i="36"/>
  <c r="N23" i="36"/>
  <c r="N19" i="36"/>
  <c r="N15" i="36"/>
  <c r="N11" i="36"/>
  <c r="R4" i="36"/>
  <c r="N3" i="36"/>
  <c r="Q23" i="36"/>
  <c r="S21" i="36"/>
  <c r="R18" i="36"/>
  <c r="Q15" i="36"/>
  <c r="R10" i="36"/>
  <c r="Q7" i="36"/>
  <c r="S5" i="36"/>
  <c r="S16" i="36"/>
  <c r="R9" i="36"/>
  <c r="S23" i="36"/>
  <c r="Q13" i="36"/>
  <c r="S7" i="36"/>
  <c r="Q17" i="36"/>
  <c r="Q9" i="36"/>
  <c r="R22" i="36"/>
  <c r="S17" i="36"/>
  <c r="R14" i="36"/>
  <c r="S9" i="36"/>
  <c r="R6" i="36"/>
  <c r="R17" i="36"/>
  <c r="S8" i="36"/>
  <c r="Q21" i="36"/>
  <c r="Q5" i="36"/>
  <c r="O20" i="36"/>
  <c r="P20" i="36" s="1"/>
  <c r="O16" i="36"/>
  <c r="P16" i="36" s="1"/>
  <c r="O12" i="36"/>
  <c r="P12" i="36" s="1"/>
  <c r="O8" i="36"/>
  <c r="P8" i="36" s="1"/>
  <c r="M22" i="36"/>
  <c r="T22" i="36" s="1"/>
  <c r="M18" i="36"/>
  <c r="T18" i="36" s="1"/>
  <c r="M14" i="36"/>
  <c r="T14" i="36" s="1"/>
  <c r="M10" i="36"/>
  <c r="T10" i="36" s="1"/>
  <c r="M6" i="36"/>
  <c r="T6" i="36" s="1"/>
  <c r="R20" i="36"/>
  <c r="R16" i="36"/>
  <c r="R12" i="36"/>
  <c r="R8" i="36"/>
  <c r="M4" i="36"/>
  <c r="M23" i="36"/>
  <c r="O21" i="36"/>
  <c r="P21" i="36" s="1"/>
  <c r="M19" i="36"/>
  <c r="O17" i="36"/>
  <c r="P17" i="36" s="1"/>
  <c r="M15" i="36"/>
  <c r="O13" i="36"/>
  <c r="P13" i="36" s="1"/>
  <c r="M11" i="36"/>
  <c r="O9" i="36"/>
  <c r="P9" i="36" s="1"/>
  <c r="M7" i="36"/>
  <c r="O5" i="36"/>
  <c r="M3" i="36"/>
  <c r="Q22" i="36"/>
  <c r="Q18" i="36"/>
  <c r="Q14" i="36"/>
  <c r="Q10" i="36"/>
  <c r="Q6" i="36"/>
  <c r="O22" i="36"/>
  <c r="P22" i="36" s="1"/>
  <c r="M20" i="36"/>
  <c r="T20" i="36" s="1"/>
  <c r="O18" i="36"/>
  <c r="P18" i="36" s="1"/>
  <c r="M16" i="36"/>
  <c r="T16" i="36" s="1"/>
  <c r="O14" i="36"/>
  <c r="P14" i="36" s="1"/>
  <c r="M12" i="36"/>
  <c r="T12" i="36" s="1"/>
  <c r="O10" i="36"/>
  <c r="P10" i="36" s="1"/>
  <c r="M8" i="36"/>
  <c r="T8" i="36" s="1"/>
  <c r="O6" i="36"/>
  <c r="P6" i="36" s="1"/>
  <c r="Q20" i="36"/>
  <c r="Q16" i="36"/>
  <c r="Q12" i="36"/>
  <c r="Q8" i="36"/>
  <c r="Q4" i="36"/>
  <c r="S22" i="36"/>
  <c r="S18" i="36"/>
  <c r="S14" i="36"/>
  <c r="S10" i="36"/>
  <c r="S6" i="36"/>
  <c r="R3" i="36"/>
  <c r="A1" i="17"/>
  <c r="A1" i="16"/>
  <c r="A1" i="15"/>
  <c r="A1" i="14"/>
  <c r="B6" i="34"/>
  <c r="B4" i="35"/>
  <c r="E4" i="34"/>
  <c r="B3" i="34"/>
  <c r="F3" i="35"/>
  <c r="B12" i="35"/>
  <c r="E7" i="34"/>
  <c r="B10" i="34"/>
  <c r="D6" i="35"/>
  <c r="D13" i="34"/>
  <c r="E12" i="35"/>
  <c r="D3" i="35"/>
  <c r="G11" i="34"/>
  <c r="G3" i="34"/>
  <c r="B12" i="34"/>
  <c r="D13" i="35"/>
  <c r="F6" i="34"/>
  <c r="F13" i="34"/>
  <c r="E9" i="35"/>
  <c r="B11" i="34"/>
  <c r="B5" i="35"/>
  <c r="E11" i="35"/>
  <c r="D11" i="35"/>
  <c r="E6" i="34"/>
  <c r="D8" i="34"/>
  <c r="B9" i="34"/>
  <c r="F13" i="35"/>
  <c r="D12" i="35"/>
  <c r="E10" i="34"/>
  <c r="G8" i="34"/>
  <c r="E7" i="35"/>
  <c r="F8" i="35"/>
  <c r="B8" i="35"/>
  <c r="F11" i="35"/>
  <c r="D3" i="34"/>
  <c r="G8" i="35"/>
  <c r="G6" i="35"/>
  <c r="G12" i="34"/>
  <c r="F3" i="34"/>
  <c r="E3" i="34"/>
  <c r="D7" i="35"/>
  <c r="F9" i="35"/>
  <c r="B7" i="34"/>
  <c r="B11" i="35"/>
  <c r="G13" i="34"/>
  <c r="G3" i="35"/>
  <c r="G9" i="34"/>
  <c r="G10" i="35"/>
  <c r="D10" i="35"/>
  <c r="D6" i="34"/>
  <c r="B13" i="34"/>
  <c r="E4" i="35"/>
  <c r="F12" i="34"/>
  <c r="D5" i="34"/>
  <c r="G5" i="35"/>
  <c r="G9" i="35"/>
  <c r="F9" i="34"/>
  <c r="E3" i="35"/>
  <c r="B9" i="35"/>
  <c r="E5" i="34"/>
  <c r="D9" i="34"/>
  <c r="G11" i="35"/>
  <c r="G7" i="35"/>
  <c r="G4" i="35"/>
  <c r="B3" i="35"/>
  <c r="G6" i="34"/>
  <c r="E11" i="34"/>
  <c r="F6" i="35"/>
  <c r="E12" i="34"/>
  <c r="E10" i="35"/>
  <c r="D10" i="34"/>
  <c r="G7" i="34"/>
  <c r="F4" i="35"/>
  <c r="D11" i="34"/>
  <c r="F10" i="34"/>
  <c r="B13" i="35"/>
  <c r="B4" i="34"/>
  <c r="F5" i="35"/>
  <c r="B6" i="35"/>
  <c r="G13" i="35"/>
  <c r="E8" i="34"/>
  <c r="F8" i="34"/>
  <c r="B5" i="34"/>
  <c r="E6" i="35"/>
  <c r="E9" i="34"/>
  <c r="G10" i="34"/>
  <c r="D4" i="35"/>
  <c r="D5" i="35"/>
  <c r="G4" i="34"/>
  <c r="E8" i="14"/>
  <c r="F7" i="34"/>
  <c r="F5" i="34"/>
  <c r="G12" i="35"/>
  <c r="B7" i="35"/>
  <c r="D4" i="34"/>
  <c r="F4" i="34"/>
  <c r="E10" i="15"/>
  <c r="F12" i="35"/>
  <c r="G5" i="34"/>
  <c r="F11" i="34"/>
  <c r="B10" i="35"/>
  <c r="F10" i="35"/>
  <c r="D7" i="34"/>
  <c r="E5" i="35"/>
  <c r="D8" i="35"/>
  <c r="C10" i="15"/>
  <c r="B8" i="34"/>
  <c r="D9" i="35"/>
  <c r="E8" i="35"/>
  <c r="D12" i="34"/>
  <c r="F7" i="35"/>
  <c r="F8" i="14" l="1"/>
  <c r="T23" i="36"/>
  <c r="T11" i="36"/>
  <c r="T3" i="36"/>
  <c r="T7" i="36"/>
  <c r="T15" i="36"/>
  <c r="T19" i="36"/>
  <c r="P5" i="36"/>
  <c r="T4" i="36"/>
  <c r="L10" i="34"/>
  <c r="J4" i="34"/>
  <c r="M4" i="34" s="1"/>
  <c r="J8" i="34"/>
  <c r="N8" i="34" s="1"/>
  <c r="O8" i="34" s="1"/>
  <c r="L9" i="34"/>
  <c r="J7" i="34"/>
  <c r="N7" i="34" s="1"/>
  <c r="O7" i="34" s="1"/>
  <c r="L4" i="35"/>
  <c r="L11" i="35"/>
  <c r="L5" i="35"/>
  <c r="J9" i="34"/>
  <c r="M9" i="34" s="1"/>
  <c r="J3" i="34"/>
  <c r="N3" i="34" s="1"/>
  <c r="O3" i="34" s="1"/>
  <c r="L12" i="34"/>
  <c r="J10" i="34"/>
  <c r="P10" i="34" s="1"/>
  <c r="L3" i="34"/>
  <c r="L13" i="34"/>
  <c r="J11" i="34"/>
  <c r="P11" i="34" s="1"/>
  <c r="L5" i="34"/>
  <c r="L11" i="34"/>
  <c r="N4" i="34"/>
  <c r="O4" i="34" s="1"/>
  <c r="L7" i="35"/>
  <c r="J5" i="35"/>
  <c r="M5" i="35" s="1"/>
  <c r="L13" i="35"/>
  <c r="J13" i="35"/>
  <c r="M13" i="35" s="1"/>
  <c r="L10" i="35"/>
  <c r="J4" i="35"/>
  <c r="M4" i="35" s="1"/>
  <c r="J12" i="34"/>
  <c r="N12" i="34" s="1"/>
  <c r="O12" i="34" s="1"/>
  <c r="L6" i="34"/>
  <c r="L7" i="34"/>
  <c r="L4" i="34"/>
  <c r="J12" i="35"/>
  <c r="M12" i="35" s="1"/>
  <c r="J11" i="35"/>
  <c r="M11" i="35" s="1"/>
  <c r="L3" i="35"/>
  <c r="J7" i="35"/>
  <c r="M7" i="35" s="1"/>
  <c r="L9" i="35"/>
  <c r="J5" i="34"/>
  <c r="P5" i="34" s="1"/>
  <c r="L8" i="34"/>
  <c r="J6" i="34"/>
  <c r="M6" i="34" s="1"/>
  <c r="J13" i="34"/>
  <c r="N13" i="34" s="1"/>
  <c r="O13" i="34" s="1"/>
  <c r="L12" i="35"/>
  <c r="J10" i="35"/>
  <c r="M10" i="35" s="1"/>
  <c r="L8" i="35"/>
  <c r="J6" i="35"/>
  <c r="M6" i="35" s="1"/>
  <c r="J8" i="35"/>
  <c r="M8" i="35" s="1"/>
  <c r="J3" i="35"/>
  <c r="M3" i="35" s="1"/>
  <c r="J9" i="35"/>
  <c r="M9" i="35" s="1"/>
  <c r="L6" i="35"/>
  <c r="A1" i="12"/>
  <c r="A1" i="11"/>
  <c r="A1" i="10"/>
  <c r="A1" i="9"/>
  <c r="A1" i="8"/>
  <c r="A1" i="7"/>
  <c r="A1" i="4"/>
  <c r="A1" i="29"/>
  <c r="A1" i="33"/>
  <c r="A1" i="24"/>
  <c r="A1" i="32"/>
  <c r="D5" i="33"/>
  <c r="B6" i="32"/>
  <c r="F12" i="33"/>
  <c r="F11" i="33"/>
  <c r="D10" i="24"/>
  <c r="B10" i="24"/>
  <c r="D10" i="33"/>
  <c r="E4" i="33"/>
  <c r="E3" i="33"/>
  <c r="H7" i="32"/>
  <c r="H8" i="32"/>
  <c r="F4" i="32"/>
  <c r="D7" i="32"/>
  <c r="B4" i="32"/>
  <c r="G6" i="32"/>
  <c r="F10" i="24"/>
  <c r="D6" i="32"/>
  <c r="E9" i="33"/>
  <c r="H5" i="32"/>
  <c r="G4" i="32"/>
  <c r="E7" i="33"/>
  <c r="G10" i="24"/>
  <c r="B7" i="32"/>
  <c r="G7" i="32"/>
  <c r="I8" i="32"/>
  <c r="F13" i="33"/>
  <c r="H6" i="32"/>
  <c r="D11" i="33"/>
  <c r="E8" i="33"/>
  <c r="E11" i="33"/>
  <c r="I3" i="32"/>
  <c r="D13" i="33"/>
  <c r="D4" i="33"/>
  <c r="F10" i="33"/>
  <c r="F3" i="33"/>
  <c r="E13" i="33"/>
  <c r="E3" i="32"/>
  <c r="E5" i="32"/>
  <c r="D8" i="33"/>
  <c r="D3" i="33"/>
  <c r="D9" i="33"/>
  <c r="D8" i="32"/>
  <c r="F8" i="33"/>
  <c r="D12" i="33"/>
  <c r="E10" i="33"/>
  <c r="E10" i="24"/>
  <c r="F5" i="33"/>
  <c r="E6" i="33"/>
  <c r="F9" i="33"/>
  <c r="D7" i="33"/>
  <c r="D5" i="32"/>
  <c r="D6" i="33"/>
  <c r="F6" i="33"/>
  <c r="I5" i="32"/>
  <c r="E5" i="33"/>
  <c r="F7" i="33"/>
  <c r="F4" i="33"/>
  <c r="F3" i="32"/>
  <c r="E8" i="32"/>
  <c r="E12" i="33"/>
  <c r="P12" i="34" l="1"/>
  <c r="N9" i="34"/>
  <c r="O9" i="34" s="1"/>
  <c r="P4" i="34"/>
  <c r="P3" i="34"/>
  <c r="P7" i="34"/>
  <c r="N11" i="34"/>
  <c r="O11" i="34" s="1"/>
  <c r="M10" i="34"/>
  <c r="P9" i="34"/>
  <c r="N10" i="34"/>
  <c r="O10" i="34" s="1"/>
  <c r="P6" i="34"/>
  <c r="M5" i="34"/>
  <c r="N6" i="34"/>
  <c r="O6" i="34" s="1"/>
  <c r="M7" i="34"/>
  <c r="M8" i="34"/>
  <c r="N5" i="34"/>
  <c r="O5" i="34" s="1"/>
  <c r="M13" i="34"/>
  <c r="M12" i="34"/>
  <c r="M11" i="34"/>
  <c r="M3" i="34"/>
  <c r="P8" i="34"/>
  <c r="P13" i="34"/>
  <c r="L10" i="24"/>
  <c r="J10" i="24"/>
  <c r="L7" i="32"/>
  <c r="L6" i="32"/>
  <c r="L4" i="32"/>
  <c r="B3" i="32"/>
  <c r="B8" i="32"/>
  <c r="F7" i="32"/>
  <c r="D3" i="32"/>
  <c r="G8" i="33"/>
  <c r="G9" i="33"/>
  <c r="E7" i="32"/>
  <c r="I6" i="32"/>
  <c r="G4" i="33"/>
  <c r="B10" i="33"/>
  <c r="G5" i="32"/>
  <c r="B3" i="33"/>
  <c r="F8" i="32"/>
  <c r="E6" i="32"/>
  <c r="G3" i="32"/>
  <c r="H3" i="32"/>
  <c r="G3" i="33"/>
  <c r="B12" i="33"/>
  <c r="G8" i="32"/>
  <c r="B13" i="33"/>
  <c r="I7" i="32"/>
  <c r="G11" i="33"/>
  <c r="F5" i="32"/>
  <c r="D4" i="32"/>
  <c r="B5" i="32"/>
  <c r="F6" i="32"/>
  <c r="G7" i="33"/>
  <c r="B6" i="33"/>
  <c r="G10" i="33"/>
  <c r="B9" i="33"/>
  <c r="B7" i="33"/>
  <c r="B8" i="33"/>
  <c r="B5" i="33"/>
  <c r="E4" i="32"/>
  <c r="I4" i="32"/>
  <c r="G6" i="33"/>
  <c r="H4" i="32"/>
  <c r="G13" i="33"/>
  <c r="G5" i="33"/>
  <c r="G12" i="33"/>
  <c r="B11" i="33"/>
  <c r="B4" i="33"/>
  <c r="L7" i="33" l="1"/>
  <c r="L12" i="33"/>
  <c r="J5" i="33"/>
  <c r="M5" i="33" s="1"/>
  <c r="J10" i="33"/>
  <c r="P10" i="33" s="1"/>
  <c r="J3" i="33"/>
  <c r="M3" i="33" s="1"/>
  <c r="J12" i="33"/>
  <c r="M12" i="33" s="1"/>
  <c r="L3" i="33"/>
  <c r="L8" i="33"/>
  <c r="L13" i="33"/>
  <c r="J6" i="33"/>
  <c r="P6" i="33" s="1"/>
  <c r="L10" i="33"/>
  <c r="L6" i="33"/>
  <c r="J8" i="33"/>
  <c r="M8" i="33" s="1"/>
  <c r="J13" i="33"/>
  <c r="N13" i="33" s="1"/>
  <c r="O13" i="33" s="1"/>
  <c r="L4" i="33"/>
  <c r="L9" i="33"/>
  <c r="J7" i="33"/>
  <c r="N7" i="33" s="1"/>
  <c r="O7" i="33" s="1"/>
  <c r="L11" i="33"/>
  <c r="J4" i="33"/>
  <c r="P4" i="33" s="1"/>
  <c r="J9" i="33"/>
  <c r="N9" i="33" s="1"/>
  <c r="O9" i="33" s="1"/>
  <c r="L5" i="33"/>
  <c r="J11" i="33"/>
  <c r="P11" i="33" s="1"/>
  <c r="N10" i="24"/>
  <c r="M10" i="24"/>
  <c r="R10" i="34" s="1"/>
  <c r="P10" i="24"/>
  <c r="U10" i="34" s="1"/>
  <c r="L8" i="32"/>
  <c r="L3" i="32"/>
  <c r="L5" i="32"/>
  <c r="J6" i="32"/>
  <c r="S6" i="32" s="1"/>
  <c r="J8" i="32"/>
  <c r="O8" i="32" s="1"/>
  <c r="P8" i="32" s="1"/>
  <c r="J3" i="32"/>
  <c r="Q3" i="32" s="1"/>
  <c r="J7" i="32"/>
  <c r="N7" i="32" s="1"/>
  <c r="J5" i="32"/>
  <c r="Q5" i="32" s="1"/>
  <c r="J4" i="32"/>
  <c r="M4" i="32" s="1"/>
  <c r="P5" i="33" l="1"/>
  <c r="N12" i="33"/>
  <c r="O12" i="33" s="1"/>
  <c r="O10" i="24"/>
  <c r="T10" i="34" s="1"/>
  <c r="S10" i="34"/>
  <c r="P3" i="33"/>
  <c r="P12" i="33"/>
  <c r="M4" i="33"/>
  <c r="N5" i="33"/>
  <c r="O5" i="33" s="1"/>
  <c r="N8" i="33"/>
  <c r="O8" i="33" s="1"/>
  <c r="P8" i="33"/>
  <c r="N6" i="33"/>
  <c r="O6" i="33" s="1"/>
  <c r="N10" i="33"/>
  <c r="O10" i="33" s="1"/>
  <c r="P13" i="33"/>
  <c r="M9" i="33"/>
  <c r="M13" i="33"/>
  <c r="N3" i="33"/>
  <c r="O3" i="33" s="1"/>
  <c r="P9" i="33"/>
  <c r="M6" i="33"/>
  <c r="M11" i="33"/>
  <c r="N11" i="33"/>
  <c r="O11" i="33" s="1"/>
  <c r="N4" i="33"/>
  <c r="O4" i="33" s="1"/>
  <c r="M7" i="33"/>
  <c r="P7" i="33"/>
  <c r="M10" i="33"/>
  <c r="O6" i="32"/>
  <c r="P6" i="32" s="1"/>
  <c r="M3" i="32"/>
  <c r="R3" i="32"/>
  <c r="O7" i="32"/>
  <c r="P7" i="32" s="1"/>
  <c r="N6" i="32"/>
  <c r="O5" i="32"/>
  <c r="P5" i="32" s="1"/>
  <c r="Q6" i="32"/>
  <c r="M6" i="32"/>
  <c r="R6" i="32"/>
  <c r="O4" i="32"/>
  <c r="P4" i="32" s="1"/>
  <c r="Q4" i="32"/>
  <c r="Q7" i="32"/>
  <c r="R7" i="32"/>
  <c r="M7" i="32"/>
  <c r="T7" i="32" s="1"/>
  <c r="M8" i="32"/>
  <c r="N8" i="32"/>
  <c r="R8" i="32"/>
  <c r="S8" i="32"/>
  <c r="N4" i="32"/>
  <c r="T4" i="32" s="1"/>
  <c r="S7" i="32"/>
  <c r="S5" i="32"/>
  <c r="R5" i="32"/>
  <c r="N5" i="32"/>
  <c r="M5" i="32"/>
  <c r="N3" i="32"/>
  <c r="O3" i="32"/>
  <c r="P3" i="32" s="1"/>
  <c r="S3" i="32"/>
  <c r="R4" i="32"/>
  <c r="S4" i="32"/>
  <c r="Q8" i="32"/>
  <c r="T3" i="32" l="1"/>
  <c r="T6" i="32"/>
  <c r="T5" i="32"/>
  <c r="T8" i="32"/>
  <c r="F21" i="26" l="1"/>
  <c r="F13" i="26"/>
  <c r="F9" i="26"/>
  <c r="F3" i="26"/>
  <c r="F16" i="26"/>
  <c r="F17" i="26"/>
  <c r="F5" i="26"/>
  <c r="F10" i="26"/>
  <c r="F12" i="26"/>
  <c r="F4" i="26"/>
  <c r="F14" i="26"/>
  <c r="F18" i="26"/>
  <c r="F6" i="26"/>
  <c r="F19" i="26"/>
  <c r="F8" i="26"/>
  <c r="F20" i="26"/>
  <c r="F15" i="26"/>
  <c r="F11" i="26"/>
  <c r="F7" i="26"/>
  <c r="A1" i="25"/>
  <c r="A1" i="21"/>
  <c r="A1" i="22"/>
  <c r="A1" i="19"/>
  <c r="B6" i="19"/>
  <c r="F5" i="19"/>
  <c r="F6" i="19"/>
  <c r="E12" i="19"/>
  <c r="E6" i="19"/>
  <c r="D4" i="19"/>
  <c r="I4" i="19"/>
  <c r="D23" i="19"/>
  <c r="E18" i="19"/>
  <c r="H20" i="19"/>
  <c r="G17" i="19"/>
  <c r="D3" i="19"/>
  <c r="E9" i="19"/>
  <c r="I14" i="19"/>
  <c r="B13" i="19"/>
  <c r="E5" i="19"/>
  <c r="H16" i="19"/>
  <c r="D11" i="19"/>
  <c r="F12" i="19"/>
  <c r="E14" i="19"/>
  <c r="G19" i="19"/>
  <c r="G16" i="19"/>
  <c r="H10" i="19"/>
  <c r="E16" i="19"/>
  <c r="F22" i="19"/>
  <c r="H12" i="19"/>
  <c r="I13" i="19"/>
  <c r="E22" i="19"/>
  <c r="I3" i="19"/>
  <c r="D20" i="19"/>
  <c r="B15" i="25"/>
  <c r="H11" i="19"/>
  <c r="I5" i="19"/>
  <c r="D22" i="19"/>
  <c r="B18" i="19"/>
  <c r="D13" i="19"/>
  <c r="B9" i="19"/>
  <c r="E8" i="19"/>
  <c r="H19" i="19"/>
  <c r="B11" i="19"/>
  <c r="G20" i="19"/>
  <c r="F20" i="19"/>
  <c r="B10" i="19"/>
  <c r="H8" i="19"/>
  <c r="B16" i="19"/>
  <c r="G8" i="19"/>
  <c r="B21" i="19"/>
  <c r="D19" i="19"/>
  <c r="F13" i="19"/>
  <c r="F15" i="19"/>
  <c r="I16" i="19"/>
  <c r="I23" i="19"/>
  <c r="B5" i="19"/>
  <c r="D5" i="19"/>
  <c r="H9" i="19"/>
  <c r="F16" i="19"/>
  <c r="E4" i="19"/>
  <c r="B3" i="19"/>
  <c r="F19" i="19"/>
  <c r="F10" i="19"/>
  <c r="B22" i="19"/>
  <c r="G23" i="19"/>
  <c r="E11" i="19"/>
  <c r="B4" i="19"/>
  <c r="H15" i="19"/>
  <c r="I6" i="19"/>
  <c r="F17" i="19"/>
  <c r="G14" i="19"/>
  <c r="F8" i="19"/>
  <c r="E21" i="19"/>
  <c r="H23" i="19"/>
  <c r="H6" i="19"/>
  <c r="E20" i="19"/>
  <c r="B14" i="19"/>
  <c r="D17" i="19"/>
  <c r="H18" i="19"/>
  <c r="I17" i="19"/>
  <c r="G13" i="19"/>
  <c r="I20" i="19"/>
  <c r="D6" i="19"/>
  <c r="D21" i="19"/>
  <c r="G15" i="19"/>
  <c r="E19" i="19"/>
  <c r="F18" i="19"/>
  <c r="D12" i="19"/>
  <c r="F21" i="19"/>
  <c r="E15" i="19"/>
  <c r="H21" i="19"/>
  <c r="D8" i="19"/>
  <c r="I11" i="19"/>
  <c r="I12" i="19"/>
  <c r="B15" i="19"/>
  <c r="G6" i="19"/>
  <c r="H13" i="19"/>
  <c r="D10" i="19"/>
  <c r="G9" i="19"/>
  <c r="G3" i="19"/>
  <c r="G12" i="19"/>
  <c r="E3" i="19"/>
  <c r="F14" i="19"/>
  <c r="H4" i="19"/>
  <c r="D15" i="19"/>
  <c r="H5" i="19"/>
  <c r="G11" i="19"/>
  <c r="B17" i="19"/>
  <c r="I9" i="19"/>
  <c r="L15" i="25" l="1"/>
  <c r="J12" i="19"/>
  <c r="J6" i="19"/>
  <c r="J20" i="19"/>
  <c r="B7" i="28"/>
  <c r="B2" i="15"/>
  <c r="B19" i="19"/>
  <c r="E6" i="16"/>
  <c r="E23" i="19"/>
  <c r="C4" i="10"/>
  <c r="G5" i="19"/>
  <c r="C6" i="8"/>
  <c r="D18" i="19"/>
  <c r="C3" i="29"/>
  <c r="E10" i="19"/>
  <c r="C8" i="16"/>
  <c r="C5" i="4"/>
  <c r="B2" i="10"/>
  <c r="E3" i="11"/>
  <c r="C5" i="11"/>
  <c r="C11" i="7"/>
  <c r="B12" i="19"/>
  <c r="C3" i="7"/>
  <c r="C10" i="16"/>
  <c r="C4" i="15"/>
  <c r="C4" i="4"/>
  <c r="B8" i="19"/>
  <c r="B2" i="11"/>
  <c r="B2" i="8"/>
  <c r="E8" i="16"/>
  <c r="E6" i="8"/>
  <c r="E4" i="12"/>
  <c r="G21" i="19"/>
  <c r="E9" i="16"/>
  <c r="B2" i="16"/>
  <c r="E5" i="12"/>
  <c r="E8" i="12"/>
  <c r="C12" i="7"/>
  <c r="C7" i="4"/>
  <c r="E3" i="8"/>
  <c r="C5" i="8"/>
  <c r="E5" i="17"/>
  <c r="D14" i="19"/>
  <c r="C9" i="17"/>
  <c r="E9" i="17"/>
  <c r="B20" i="19"/>
  <c r="C7" i="10"/>
  <c r="C6" i="17"/>
  <c r="C7" i="11"/>
  <c r="F23" i="19"/>
  <c r="C4" i="9"/>
  <c r="C9" i="15"/>
  <c r="I8" i="19"/>
  <c r="C6" i="7"/>
  <c r="C3" i="12"/>
  <c r="C4" i="11"/>
  <c r="E5" i="11"/>
  <c r="C8" i="11"/>
  <c r="E10" i="14"/>
  <c r="C8" i="12"/>
  <c r="E3" i="12"/>
  <c r="I10" i="19"/>
  <c r="C3" i="11"/>
  <c r="F11" i="19"/>
  <c r="E8" i="17"/>
  <c r="C6" i="10"/>
  <c r="B2" i="14"/>
  <c r="B2" i="29"/>
  <c r="E6" i="14"/>
  <c r="E6" i="11"/>
  <c r="C8" i="7"/>
  <c r="F3" i="19"/>
  <c r="E7" i="12"/>
  <c r="C7" i="12"/>
  <c r="C9" i="4"/>
  <c r="E4" i="17"/>
  <c r="E9" i="14"/>
  <c r="E4" i="8"/>
  <c r="I21" i="19"/>
  <c r="E7" i="11"/>
  <c r="G22" i="19"/>
  <c r="E7" i="14"/>
  <c r="G18" i="19"/>
  <c r="E7" i="17"/>
  <c r="C5" i="17"/>
  <c r="G10" i="19"/>
  <c r="E17" i="19"/>
  <c r="B2" i="4"/>
  <c r="C9" i="12"/>
  <c r="C3" i="8"/>
  <c r="E5" i="8"/>
  <c r="E8" i="8"/>
  <c r="C10" i="7"/>
  <c r="E7" i="8"/>
  <c r="C8" i="8"/>
  <c r="E4" i="16"/>
  <c r="F9" i="19"/>
  <c r="E6" i="17"/>
  <c r="B2" i="17"/>
  <c r="E5" i="14"/>
  <c r="C6" i="16"/>
  <c r="E6" i="15"/>
  <c r="C7" i="16"/>
  <c r="H17" i="19"/>
  <c r="D9" i="19"/>
  <c r="E9" i="11"/>
  <c r="C8" i="17"/>
  <c r="G4" i="19"/>
  <c r="I15" i="19"/>
  <c r="C8" i="15"/>
  <c r="E4" i="14"/>
  <c r="B2" i="12"/>
  <c r="C9" i="16"/>
  <c r="C5" i="16"/>
  <c r="E5" i="15"/>
  <c r="E13" i="19"/>
  <c r="C3" i="9"/>
  <c r="F4" i="19"/>
  <c r="C4" i="16"/>
  <c r="C6" i="4"/>
  <c r="E9" i="12"/>
  <c r="H3" i="19"/>
  <c r="B23" i="19"/>
  <c r="E3" i="16"/>
  <c r="I22" i="19"/>
  <c r="E8" i="15"/>
  <c r="C5" i="15"/>
  <c r="C5" i="12"/>
  <c r="E3" i="17"/>
  <c r="C6" i="11"/>
  <c r="E5" i="16"/>
  <c r="C4" i="17"/>
  <c r="C7" i="7"/>
  <c r="E7" i="15"/>
  <c r="E6" i="12"/>
  <c r="I19" i="19"/>
  <c r="B2" i="9"/>
  <c r="C3" i="4"/>
  <c r="C5" i="10"/>
  <c r="H14" i="19"/>
  <c r="H22" i="19"/>
  <c r="C9" i="11"/>
  <c r="E4" i="11"/>
  <c r="C8" i="10"/>
  <c r="C7" i="8"/>
  <c r="C3" i="17"/>
  <c r="D16" i="19"/>
  <c r="E9" i="15"/>
  <c r="I18" i="19"/>
  <c r="E3" i="15"/>
  <c r="E4" i="15"/>
  <c r="E10" i="16"/>
  <c r="E3" i="14"/>
  <c r="E8" i="11"/>
  <c r="C5" i="7"/>
  <c r="C8" i="4"/>
  <c r="C3" i="10"/>
  <c r="C6" i="15"/>
  <c r="E7" i="16"/>
  <c r="C4" i="7"/>
  <c r="C4" i="12"/>
  <c r="C6" i="12"/>
  <c r="D3" i="14" l="1"/>
  <c r="D9" i="14"/>
  <c r="D6" i="14"/>
  <c r="D7" i="14"/>
  <c r="D8" i="14"/>
  <c r="D5" i="14"/>
  <c r="D4" i="14"/>
  <c r="D10" i="14"/>
  <c r="F3" i="14"/>
  <c r="F9" i="14"/>
  <c r="F5" i="14"/>
  <c r="F4" i="14"/>
  <c r="F10" i="14"/>
  <c r="J17" i="19"/>
  <c r="J21" i="19"/>
  <c r="J23" i="19"/>
  <c r="J10" i="19"/>
  <c r="J13" i="19"/>
  <c r="J14" i="19"/>
  <c r="J22" i="19"/>
  <c r="J9" i="19"/>
  <c r="J4" i="19"/>
  <c r="J11" i="19"/>
  <c r="J5" i="19"/>
  <c r="J8" i="19"/>
  <c r="J18" i="19"/>
  <c r="J15" i="19"/>
  <c r="J3" i="19"/>
  <c r="J16" i="19"/>
  <c r="J19" i="19"/>
  <c r="F3" i="17"/>
  <c r="D10" i="15"/>
  <c r="C5" i="9"/>
  <c r="D9" i="17"/>
  <c r="G9" i="17" s="1"/>
  <c r="F9" i="17"/>
  <c r="D6" i="17"/>
  <c r="G6" i="17" s="1"/>
  <c r="F6" i="17"/>
  <c r="D5" i="17"/>
  <c r="G5" i="17" s="1"/>
  <c r="F5" i="17"/>
  <c r="D4" i="17"/>
  <c r="G4" i="17" s="1"/>
  <c r="F4" i="17"/>
  <c r="D8" i="17"/>
  <c r="G8" i="17" s="1"/>
  <c r="F8" i="17"/>
  <c r="D3" i="17"/>
  <c r="G3" i="17" s="1"/>
  <c r="F9" i="16"/>
  <c r="F5" i="16"/>
  <c r="F10" i="16"/>
  <c r="F6" i="16"/>
  <c r="F7" i="16"/>
  <c r="F8" i="16"/>
  <c r="D9" i="16"/>
  <c r="D5" i="16"/>
  <c r="D10" i="16"/>
  <c r="D6" i="16"/>
  <c r="D7" i="16"/>
  <c r="D8" i="16"/>
  <c r="D4" i="16"/>
  <c r="F4" i="16"/>
  <c r="D6" i="12"/>
  <c r="D4" i="11"/>
  <c r="D3" i="10"/>
  <c r="E3" i="29"/>
  <c r="D3" i="9"/>
  <c r="D3" i="8"/>
  <c r="D10" i="7"/>
  <c r="D3" i="4"/>
  <c r="C8" i="26"/>
  <c r="C12" i="26"/>
  <c r="C7" i="26"/>
  <c r="C13" i="26"/>
  <c r="C6" i="26"/>
  <c r="C17" i="26"/>
  <c r="C14" i="26"/>
  <c r="C15" i="26"/>
  <c r="C21" i="26"/>
  <c r="C4" i="26"/>
  <c r="C10" i="26"/>
  <c r="C9" i="26"/>
  <c r="C19" i="26"/>
  <c r="C3" i="26"/>
  <c r="C18" i="26"/>
  <c r="C20" i="26"/>
  <c r="C11" i="26"/>
  <c r="C5" i="26"/>
  <c r="C16" i="26"/>
  <c r="C5" i="29"/>
  <c r="C7" i="17"/>
  <c r="C4" i="29"/>
  <c r="C4" i="8"/>
  <c r="C3" i="15"/>
  <c r="C3" i="16"/>
  <c r="C9" i="7"/>
  <c r="D3" i="16" l="1"/>
  <c r="F3" i="16"/>
  <c r="D3" i="15"/>
  <c r="D7" i="17"/>
  <c r="G7" i="17" s="1"/>
  <c r="F7" i="17"/>
  <c r="D9" i="15"/>
  <c r="D7" i="15"/>
  <c r="D8" i="15"/>
  <c r="D4" i="15"/>
  <c r="D6" i="15"/>
  <c r="D5" i="15"/>
  <c r="D3" i="12"/>
  <c r="D5" i="12"/>
  <c r="D9" i="12"/>
  <c r="D8" i="12"/>
  <c r="D4" i="12"/>
  <c r="D7" i="12"/>
  <c r="D3" i="11"/>
  <c r="D5" i="11"/>
  <c r="D6" i="11"/>
  <c r="D8" i="11"/>
  <c r="D9" i="11"/>
  <c r="D7" i="11"/>
  <c r="D8" i="10"/>
  <c r="D7" i="10"/>
  <c r="D4" i="10"/>
  <c r="D6" i="10"/>
  <c r="D5" i="10"/>
  <c r="E5" i="29"/>
  <c r="E4" i="29"/>
  <c r="D3" i="29"/>
  <c r="D5" i="9"/>
  <c r="D4" i="9"/>
  <c r="D8" i="8"/>
  <c r="D5" i="8"/>
  <c r="D6" i="8"/>
  <c r="D7" i="8"/>
  <c r="D4" i="8"/>
  <c r="D5" i="7"/>
  <c r="D12" i="7"/>
  <c r="D8" i="7"/>
  <c r="D3" i="7"/>
  <c r="D7" i="7"/>
  <c r="D4" i="7"/>
  <c r="D11" i="7"/>
  <c r="D9" i="7"/>
  <c r="D6" i="7"/>
  <c r="D5" i="4"/>
  <c r="D9" i="4"/>
  <c r="D8" i="4"/>
  <c r="D7" i="4"/>
  <c r="D4" i="4"/>
  <c r="D6" i="4"/>
  <c r="I6" i="25"/>
  <c r="B14" i="25"/>
  <c r="E4" i="25"/>
  <c r="E15" i="25"/>
  <c r="B22" i="25"/>
  <c r="G12" i="25"/>
  <c r="I4" i="25"/>
  <c r="I7" i="25"/>
  <c r="E18" i="25"/>
  <c r="G13" i="25"/>
  <c r="E6" i="25"/>
  <c r="H17" i="25"/>
  <c r="E21" i="25"/>
  <c r="H20" i="25"/>
  <c r="B9" i="25"/>
  <c r="F21" i="25"/>
  <c r="F15" i="25"/>
  <c r="B20" i="25"/>
  <c r="F5" i="25"/>
  <c r="B13" i="25"/>
  <c r="H22" i="25"/>
  <c r="G11" i="25"/>
  <c r="I22" i="25"/>
  <c r="F10" i="25"/>
  <c r="E23" i="25"/>
  <c r="D4" i="25"/>
  <c r="F12" i="25"/>
  <c r="G9" i="25"/>
  <c r="I15" i="25"/>
  <c r="D6" i="25"/>
  <c r="D7" i="25"/>
  <c r="L14" i="25" l="1"/>
  <c r="L9" i="25"/>
  <c r="L22" i="25"/>
  <c r="L13" i="25"/>
  <c r="L20" i="25"/>
  <c r="D4" i="29"/>
  <c r="D5" i="29"/>
  <c r="E4" i="9" l="1"/>
  <c r="E5" i="9"/>
  <c r="E3" i="9"/>
  <c r="F11" i="25"/>
  <c r="E14" i="21"/>
  <c r="I13" i="21"/>
  <c r="D7" i="21"/>
  <c r="H14" i="21"/>
  <c r="E12" i="24"/>
  <c r="H11" i="21"/>
  <c r="D7" i="24"/>
  <c r="I20" i="21"/>
  <c r="B10" i="21"/>
  <c r="F6" i="25"/>
  <c r="H20" i="21"/>
  <c r="G3" i="21"/>
  <c r="G23" i="25"/>
  <c r="H13" i="21"/>
  <c r="F13" i="21"/>
  <c r="I3" i="21"/>
  <c r="G7" i="19"/>
  <c r="F14" i="21"/>
  <c r="F7" i="24"/>
  <c r="F5" i="24"/>
  <c r="B7" i="21"/>
  <c r="G9" i="21"/>
  <c r="F22" i="25"/>
  <c r="E5" i="24"/>
  <c r="H10" i="21"/>
  <c r="D8" i="25"/>
  <c r="I14" i="21"/>
  <c r="H23" i="25"/>
  <c r="I8" i="25"/>
  <c r="I18" i="21"/>
  <c r="I21" i="21"/>
  <c r="B14" i="22"/>
  <c r="F21" i="21"/>
  <c r="H19" i="25"/>
  <c r="D16" i="21"/>
  <c r="E8" i="24"/>
  <c r="E5" i="25"/>
  <c r="H21" i="25"/>
  <c r="B19" i="25"/>
  <c r="D3" i="24"/>
  <c r="B7" i="22"/>
  <c r="E4" i="24"/>
  <c r="H8" i="25"/>
  <c r="D22" i="25"/>
  <c r="E20" i="21"/>
  <c r="I17" i="25"/>
  <c r="H7" i="19"/>
  <c r="I10" i="21"/>
  <c r="B12" i="24"/>
  <c r="H5" i="25"/>
  <c r="D17" i="25"/>
  <c r="D11" i="21"/>
  <c r="E10" i="21"/>
  <c r="F8" i="25"/>
  <c r="D19" i="21"/>
  <c r="I8" i="21"/>
  <c r="D13" i="25"/>
  <c r="B3" i="21"/>
  <c r="I11" i="21"/>
  <c r="B11" i="25"/>
  <c r="E18" i="21"/>
  <c r="D14" i="25"/>
  <c r="E20" i="25"/>
  <c r="D8" i="21"/>
  <c r="G6" i="24"/>
  <c r="D5" i="24"/>
  <c r="B17" i="25"/>
  <c r="H19" i="21"/>
  <c r="G20" i="25"/>
  <c r="D14" i="21"/>
  <c r="E13" i="24"/>
  <c r="B11" i="24"/>
  <c r="D21" i="21"/>
  <c r="H3" i="21"/>
  <c r="E11" i="21"/>
  <c r="F3" i="24"/>
  <c r="B5" i="24"/>
  <c r="I6" i="21"/>
  <c r="I7" i="21"/>
  <c r="D13" i="21"/>
  <c r="B19" i="21"/>
  <c r="I5" i="25"/>
  <c r="I5" i="21"/>
  <c r="F9" i="25"/>
  <c r="G15" i="21"/>
  <c r="G20" i="21"/>
  <c r="B12" i="21"/>
  <c r="F7" i="25"/>
  <c r="G11" i="24"/>
  <c r="E19" i="25"/>
  <c r="I23" i="25"/>
  <c r="E9" i="25"/>
  <c r="G8" i="25"/>
  <c r="B8" i="21"/>
  <c r="F13" i="24"/>
  <c r="F23" i="25"/>
  <c r="F6" i="21"/>
  <c r="H13" i="25"/>
  <c r="D19" i="25"/>
  <c r="E6" i="21"/>
  <c r="G8" i="21"/>
  <c r="F8" i="21"/>
  <c r="D6" i="21"/>
  <c r="E13" i="21"/>
  <c r="B3" i="22"/>
  <c r="E12" i="25"/>
  <c r="B20" i="21"/>
  <c r="F12" i="21"/>
  <c r="B8" i="22"/>
  <c r="B7" i="19"/>
  <c r="H17" i="21"/>
  <c r="F9" i="21"/>
  <c r="B18" i="21"/>
  <c r="E7" i="19"/>
  <c r="B6" i="21"/>
  <c r="B9" i="21"/>
  <c r="G5" i="21"/>
  <c r="I7" i="19"/>
  <c r="D7" i="19"/>
  <c r="I12" i="25"/>
  <c r="G4" i="24"/>
  <c r="E22" i="25"/>
  <c r="F18" i="21"/>
  <c r="B4" i="22"/>
  <c r="H18" i="21"/>
  <c r="B17" i="21"/>
  <c r="B8" i="24"/>
  <c r="F17" i="21"/>
  <c r="G15" i="25"/>
  <c r="G18" i="21"/>
  <c r="F20" i="25"/>
  <c r="F6" i="24"/>
  <c r="G7" i="24"/>
  <c r="F16" i="21"/>
  <c r="B4" i="21"/>
  <c r="B5" i="22"/>
  <c r="H15" i="25"/>
  <c r="E10" i="25"/>
  <c r="G14" i="21"/>
  <c r="D4" i="21"/>
  <c r="I17" i="21"/>
  <c r="I10" i="25"/>
  <c r="B23" i="25"/>
  <c r="F3" i="21"/>
  <c r="G21" i="25"/>
  <c r="G12" i="21"/>
  <c r="B4" i="24"/>
  <c r="H7" i="25"/>
  <c r="G19" i="21"/>
  <c r="H9" i="25"/>
  <c r="E9" i="21"/>
  <c r="E21" i="21"/>
  <c r="D21" i="25"/>
  <c r="B8" i="25"/>
  <c r="E14" i="25"/>
  <c r="H6" i="25"/>
  <c r="H21" i="21"/>
  <c r="H10" i="25"/>
  <c r="G21" i="21"/>
  <c r="E15" i="21"/>
  <c r="I19" i="25"/>
  <c r="F4" i="21"/>
  <c r="D12" i="21"/>
  <c r="D8" i="24"/>
  <c r="D11" i="25"/>
  <c r="F11" i="24"/>
  <c r="B11" i="21"/>
  <c r="G6" i="25"/>
  <c r="D5" i="25"/>
  <c r="F7" i="19"/>
  <c r="H12" i="25"/>
  <c r="G17" i="25"/>
  <c r="B10" i="22"/>
  <c r="E12" i="21"/>
  <c r="D9" i="24"/>
  <c r="G5" i="25"/>
  <c r="F19" i="25"/>
  <c r="E19" i="21"/>
  <c r="F17" i="25"/>
  <c r="B3" i="24"/>
  <c r="B7" i="25"/>
  <c r="G22" i="25"/>
  <c r="E17" i="21"/>
  <c r="G19" i="25"/>
  <c r="H5" i="21"/>
  <c r="F14" i="25"/>
  <c r="I19" i="21"/>
  <c r="I15" i="21"/>
  <c r="F10" i="21"/>
  <c r="G12" i="24"/>
  <c r="E4" i="21"/>
  <c r="H14" i="25"/>
  <c r="D18" i="21"/>
  <c r="D10" i="25"/>
  <c r="H8" i="21"/>
  <c r="G17" i="21"/>
  <c r="E7" i="21"/>
  <c r="E5" i="21"/>
  <c r="I9" i="25"/>
  <c r="H18" i="25"/>
  <c r="H15" i="21"/>
  <c r="E8" i="21"/>
  <c r="D15" i="25"/>
  <c r="B6" i="24"/>
  <c r="E3" i="24"/>
  <c r="E7" i="24"/>
  <c r="F4" i="24"/>
  <c r="B15" i="22"/>
  <c r="G18" i="25"/>
  <c r="I14" i="25"/>
  <c r="B5" i="25"/>
  <c r="D15" i="21"/>
  <c r="H16" i="21"/>
  <c r="E8" i="25"/>
  <c r="E16" i="21"/>
  <c r="D6" i="24"/>
  <c r="B6" i="22"/>
  <c r="F7" i="21"/>
  <c r="I18" i="25"/>
  <c r="G4" i="21"/>
  <c r="F11" i="21"/>
  <c r="H9" i="21"/>
  <c r="E9" i="24"/>
  <c r="F15" i="21"/>
  <c r="D12" i="25"/>
  <c r="F8" i="24"/>
  <c r="I20" i="25"/>
  <c r="G10" i="25"/>
  <c r="G13" i="24"/>
  <c r="B11" i="22"/>
  <c r="G8" i="24"/>
  <c r="B10" i="25"/>
  <c r="G9" i="24"/>
  <c r="E3" i="21"/>
  <c r="B9" i="24"/>
  <c r="F4" i="25"/>
  <c r="E11" i="24"/>
  <c r="I11" i="25"/>
  <c r="I12" i="21"/>
  <c r="B13" i="21"/>
  <c r="G10" i="21"/>
  <c r="D9" i="21"/>
  <c r="D20" i="25"/>
  <c r="E11" i="25"/>
  <c r="E17" i="25"/>
  <c r="D4" i="24"/>
  <c r="B9" i="22"/>
  <c r="G5" i="24"/>
  <c r="D13" i="24"/>
  <c r="B13" i="22"/>
  <c r="H4" i="25"/>
  <c r="E6" i="24"/>
  <c r="F12" i="24"/>
  <c r="B18" i="25"/>
  <c r="B5" i="21"/>
  <c r="G4" i="25"/>
  <c r="F13" i="25"/>
  <c r="G7" i="25"/>
  <c r="B7" i="24"/>
  <c r="D18" i="25"/>
  <c r="I4" i="21"/>
  <c r="B15" i="21"/>
  <c r="I9" i="21"/>
  <c r="D5" i="21"/>
  <c r="D10" i="21"/>
  <c r="F20" i="21"/>
  <c r="F5" i="21"/>
  <c r="D20" i="21"/>
  <c r="D9" i="25"/>
  <c r="G11" i="21"/>
  <c r="B21" i="25"/>
  <c r="B12" i="25"/>
  <c r="H11" i="25"/>
  <c r="F18" i="25"/>
  <c r="G6" i="21"/>
  <c r="D3" i="21"/>
  <c r="E13" i="25"/>
  <c r="F19" i="21"/>
  <c r="H4" i="21"/>
  <c r="G14" i="25"/>
  <c r="B14" i="21"/>
  <c r="H7" i="21"/>
  <c r="I13" i="25"/>
  <c r="B16" i="21"/>
  <c r="E7" i="25"/>
  <c r="F9" i="24"/>
  <c r="B4" i="25"/>
  <c r="D11" i="24"/>
  <c r="G16" i="21"/>
  <c r="G3" i="24"/>
  <c r="I16" i="21"/>
  <c r="G7" i="21"/>
  <c r="B6" i="25"/>
  <c r="I21" i="25"/>
  <c r="H12" i="21"/>
  <c r="B21" i="21"/>
  <c r="G13" i="21"/>
  <c r="D17" i="21"/>
  <c r="D12" i="24"/>
  <c r="B13" i="24"/>
  <c r="D23" i="25"/>
  <c r="H6" i="21"/>
  <c r="L7" i="25" l="1"/>
  <c r="L5" i="25"/>
  <c r="L6" i="25"/>
  <c r="L23" i="25"/>
  <c r="L10" i="25"/>
  <c r="L19" i="25"/>
  <c r="L17" i="25"/>
  <c r="L8" i="25"/>
  <c r="L11" i="25"/>
  <c r="L18" i="25"/>
  <c r="L12" i="25"/>
  <c r="L21" i="25"/>
  <c r="L16" i="21"/>
  <c r="L3" i="21"/>
  <c r="L14" i="21"/>
  <c r="L13" i="21"/>
  <c r="L18" i="21"/>
  <c r="L9" i="21"/>
  <c r="L7" i="21"/>
  <c r="L6" i="21"/>
  <c r="L8" i="21"/>
  <c r="L21" i="21"/>
  <c r="L12" i="21"/>
  <c r="L15" i="21"/>
  <c r="L17" i="21"/>
  <c r="L5" i="21"/>
  <c r="L20" i="21"/>
  <c r="L19" i="21"/>
  <c r="L11" i="21"/>
  <c r="L4" i="21"/>
  <c r="L15" i="19"/>
  <c r="L12" i="19"/>
  <c r="L14" i="19"/>
  <c r="L5" i="19"/>
  <c r="L22" i="19"/>
  <c r="L3" i="19"/>
  <c r="L13" i="19"/>
  <c r="L4" i="19"/>
  <c r="L19" i="19"/>
  <c r="L20" i="19"/>
  <c r="L8" i="19"/>
  <c r="L9" i="19"/>
  <c r="L18" i="19"/>
  <c r="L10" i="19"/>
  <c r="L6" i="19"/>
  <c r="L23" i="19"/>
  <c r="L21" i="19"/>
  <c r="L17" i="19"/>
  <c r="L11" i="19"/>
  <c r="L16" i="19"/>
  <c r="L9" i="22"/>
  <c r="J5" i="21"/>
  <c r="M5" i="21" s="1"/>
  <c r="J20" i="21"/>
  <c r="S20" i="21" s="1"/>
  <c r="L3" i="24"/>
  <c r="J3" i="21"/>
  <c r="O3" i="21" s="1"/>
  <c r="P3" i="21" s="1"/>
  <c r="N18" i="19"/>
  <c r="S19" i="19"/>
  <c r="J21" i="21"/>
  <c r="S21" i="21" s="1"/>
  <c r="J13" i="24"/>
  <c r="P13" i="24" s="1"/>
  <c r="U13" i="34" s="1"/>
  <c r="J5" i="25"/>
  <c r="O5" i="25" s="1"/>
  <c r="P5" i="25" s="1"/>
  <c r="J7" i="19"/>
  <c r="O7" i="19" s="1"/>
  <c r="P7" i="19" s="1"/>
  <c r="L13" i="22"/>
  <c r="J8" i="25"/>
  <c r="Q8" i="25" s="1"/>
  <c r="Q20" i="19"/>
  <c r="J4" i="24"/>
  <c r="P4" i="24" s="1"/>
  <c r="U4" i="34" s="1"/>
  <c r="L15" i="22"/>
  <c r="L5" i="24"/>
  <c r="O22" i="19"/>
  <c r="P22" i="19" s="1"/>
  <c r="L7" i="19"/>
  <c r="J9" i="24"/>
  <c r="N9" i="24" s="1"/>
  <c r="S9" i="34" s="1"/>
  <c r="L8" i="24"/>
  <c r="Q14" i="19"/>
  <c r="N19" i="19"/>
  <c r="L6" i="22"/>
  <c r="J5" i="24"/>
  <c r="J13" i="25"/>
  <c r="Q13" i="25" s="1"/>
  <c r="J7" i="25"/>
  <c r="N7" i="25" s="1"/>
  <c r="N3" i="19"/>
  <c r="L4" i="25"/>
  <c r="J19" i="25"/>
  <c r="O19" i="25" s="1"/>
  <c r="P19" i="25" s="1"/>
  <c r="Q21" i="19"/>
  <c r="J20" i="25"/>
  <c r="R20" i="25" s="1"/>
  <c r="R20" i="19"/>
  <c r="J12" i="25"/>
  <c r="M12" i="25" s="1"/>
  <c r="O20" i="19"/>
  <c r="P20" i="19" s="1"/>
  <c r="J13" i="21"/>
  <c r="S13" i="21" s="1"/>
  <c r="L7" i="24"/>
  <c r="J10" i="21"/>
  <c r="S10" i="21" s="1"/>
  <c r="S14" i="19"/>
  <c r="J6" i="24"/>
  <c r="R18" i="19"/>
  <c r="J18" i="21"/>
  <c r="R18" i="21" s="1"/>
  <c r="J21" i="25"/>
  <c r="Q21" i="25" s="1"/>
  <c r="J4" i="25"/>
  <c r="Q4" i="25" s="1"/>
  <c r="J11" i="21"/>
  <c r="M11" i="21" s="1"/>
  <c r="J4" i="21"/>
  <c r="M4" i="21" s="1"/>
  <c r="J8" i="21"/>
  <c r="O8" i="21" s="1"/>
  <c r="P8" i="21" s="1"/>
  <c r="J14" i="25"/>
  <c r="O14" i="25" s="1"/>
  <c r="P14" i="25" s="1"/>
  <c r="J7" i="24"/>
  <c r="N7" i="24" s="1"/>
  <c r="S7" i="34" s="1"/>
  <c r="J9" i="25"/>
  <c r="Q9" i="25" s="1"/>
  <c r="J10" i="25"/>
  <c r="O10" i="25" s="1"/>
  <c r="P10" i="25" s="1"/>
  <c r="N14" i="19"/>
  <c r="J9" i="21"/>
  <c r="M9" i="21" s="1"/>
  <c r="L10" i="22"/>
  <c r="O18" i="19"/>
  <c r="P18" i="19" s="1"/>
  <c r="J12" i="24"/>
  <c r="P12" i="24" s="1"/>
  <c r="U12" i="34" s="1"/>
  <c r="L14" i="22"/>
  <c r="J17" i="25"/>
  <c r="R17" i="25" s="1"/>
  <c r="S20" i="19"/>
  <c r="J15" i="21"/>
  <c r="Q15" i="21" s="1"/>
  <c r="L10" i="21"/>
  <c r="L4" i="22"/>
  <c r="L13" i="24"/>
  <c r="R23" i="19"/>
  <c r="J11" i="25"/>
  <c r="Q11" i="25" s="1"/>
  <c r="J7" i="21"/>
  <c r="N7" i="21" s="1"/>
  <c r="J8" i="24"/>
  <c r="O4" i="19"/>
  <c r="P4" i="19" s="1"/>
  <c r="L9" i="24"/>
  <c r="N20" i="19"/>
  <c r="O14" i="19"/>
  <c r="P14" i="19" s="1"/>
  <c r="J22" i="25"/>
  <c r="O22" i="25" s="1"/>
  <c r="P22" i="25" s="1"/>
  <c r="M6" i="19"/>
  <c r="J12" i="21"/>
  <c r="M12" i="21" s="1"/>
  <c r="R8" i="19"/>
  <c r="J11" i="24"/>
  <c r="P11" i="24" s="1"/>
  <c r="U11" i="34" s="1"/>
  <c r="M15" i="19"/>
  <c r="J17" i="21"/>
  <c r="M17" i="21" s="1"/>
  <c r="R14" i="19"/>
  <c r="L6" i="24"/>
  <c r="J19" i="21"/>
  <c r="Q19" i="21" s="1"/>
  <c r="L11" i="22"/>
  <c r="J16" i="21"/>
  <c r="R16" i="21" s="1"/>
  <c r="J6" i="25"/>
  <c r="O6" i="25" s="1"/>
  <c r="P6" i="25" s="1"/>
  <c r="J23" i="25"/>
  <c r="N23" i="25" s="1"/>
  <c r="S17" i="19"/>
  <c r="L4" i="24"/>
  <c r="O3" i="19"/>
  <c r="P3" i="19" s="1"/>
  <c r="J18" i="25"/>
  <c r="N18" i="25" s="1"/>
  <c r="N11" i="19"/>
  <c r="N15" i="19"/>
  <c r="M12" i="19"/>
  <c r="M5" i="19"/>
  <c r="J14" i="21"/>
  <c r="N14" i="21" s="1"/>
  <c r="L7" i="22"/>
  <c r="L3" i="22"/>
  <c r="L11" i="24"/>
  <c r="S15" i="19"/>
  <c r="R9" i="19"/>
  <c r="J15" i="25"/>
  <c r="L5" i="22"/>
  <c r="M10" i="19"/>
  <c r="Q3" i="19"/>
  <c r="S13" i="19"/>
  <c r="Q18" i="19"/>
  <c r="J6" i="21"/>
  <c r="Q6" i="21" s="1"/>
  <c r="S18" i="19"/>
  <c r="N22" i="19"/>
  <c r="R21" i="19"/>
  <c r="L8" i="22"/>
  <c r="R16" i="19"/>
  <c r="J3" i="24"/>
  <c r="N3" i="24" s="1"/>
  <c r="S3" i="34" s="1"/>
  <c r="L12" i="24"/>
  <c r="B12" i="22"/>
  <c r="L12" i="22" l="1"/>
  <c r="N11" i="24"/>
  <c r="O9" i="24"/>
  <c r="T9" i="34" s="1"/>
  <c r="N6" i="24"/>
  <c r="N12" i="24"/>
  <c r="O3" i="24"/>
  <c r="T3" i="34" s="1"/>
  <c r="O7" i="24"/>
  <c r="T7" i="34" s="1"/>
  <c r="N13" i="24"/>
  <c r="N8" i="24"/>
  <c r="N4" i="24"/>
  <c r="N5" i="24"/>
  <c r="N8" i="21"/>
  <c r="N5" i="21"/>
  <c r="T5" i="21" s="1"/>
  <c r="Q3" i="21"/>
  <c r="S13" i="25"/>
  <c r="R14" i="25"/>
  <c r="S18" i="21"/>
  <c r="N21" i="21"/>
  <c r="O18" i="21"/>
  <c r="P18" i="21" s="1"/>
  <c r="Q21" i="21"/>
  <c r="O21" i="21"/>
  <c r="P21" i="21" s="1"/>
  <c r="S3" i="21"/>
  <c r="Q13" i="21"/>
  <c r="Q5" i="21"/>
  <c r="O5" i="21"/>
  <c r="P5" i="21" s="1"/>
  <c r="N13" i="21"/>
  <c r="R3" i="21"/>
  <c r="S5" i="21"/>
  <c r="S19" i="25"/>
  <c r="R5" i="21"/>
  <c r="O20" i="21"/>
  <c r="P20" i="21" s="1"/>
  <c r="R20" i="21"/>
  <c r="S7" i="19"/>
  <c r="O13" i="25"/>
  <c r="P13" i="25" s="1"/>
  <c r="R7" i="19"/>
  <c r="Q20" i="21"/>
  <c r="N7" i="19"/>
  <c r="N17" i="25"/>
  <c r="R21" i="21"/>
  <c r="Q18" i="21"/>
  <c r="N3" i="21"/>
  <c r="S4" i="21"/>
  <c r="O11" i="25"/>
  <c r="P11" i="25" s="1"/>
  <c r="N20" i="21"/>
  <c r="N14" i="25"/>
  <c r="Q7" i="25"/>
  <c r="T15" i="19"/>
  <c r="R4" i="21"/>
  <c r="S21" i="25"/>
  <c r="O9" i="25"/>
  <c r="P9" i="25" s="1"/>
  <c r="R8" i="25"/>
  <c r="O8" i="25"/>
  <c r="P8" i="25" s="1"/>
  <c r="S10" i="25"/>
  <c r="R10" i="25"/>
  <c r="S8" i="25"/>
  <c r="N8" i="25"/>
  <c r="P7" i="24"/>
  <c r="U7" i="34" s="1"/>
  <c r="R3" i="19"/>
  <c r="O20" i="25"/>
  <c r="P20" i="25" s="1"/>
  <c r="R15" i="21"/>
  <c r="R7" i="25"/>
  <c r="S15" i="21"/>
  <c r="R5" i="25"/>
  <c r="Q7" i="19"/>
  <c r="R12" i="25"/>
  <c r="N15" i="21"/>
  <c r="P5" i="24"/>
  <c r="U5" i="34" s="1"/>
  <c r="N12" i="25"/>
  <c r="T12" i="25" s="1"/>
  <c r="AE12" i="25" s="1"/>
  <c r="R8" i="21"/>
  <c r="Q7" i="21"/>
  <c r="S9" i="25"/>
  <c r="Q4" i="21"/>
  <c r="R9" i="25"/>
  <c r="O11" i="21"/>
  <c r="P11" i="21" s="1"/>
  <c r="Q10" i="21"/>
  <c r="R13" i="25"/>
  <c r="S21" i="19"/>
  <c r="O21" i="19"/>
  <c r="P21" i="19" s="1"/>
  <c r="N21" i="19"/>
  <c r="R9" i="21"/>
  <c r="Q20" i="25"/>
  <c r="N20" i="25"/>
  <c r="P6" i="24"/>
  <c r="U6" i="34" s="1"/>
  <c r="Q22" i="19"/>
  <c r="R10" i="21"/>
  <c r="O19" i="19"/>
  <c r="P19" i="19" s="1"/>
  <c r="Q5" i="25"/>
  <c r="N5" i="25"/>
  <c r="P8" i="24"/>
  <c r="U8" i="34" s="1"/>
  <c r="Q19" i="19"/>
  <c r="S5" i="25"/>
  <c r="R22" i="19"/>
  <c r="R19" i="25"/>
  <c r="R19" i="21"/>
  <c r="R19" i="19"/>
  <c r="O19" i="21"/>
  <c r="P19" i="21" s="1"/>
  <c r="O10" i="21"/>
  <c r="P10" i="21" s="1"/>
  <c r="N19" i="25"/>
  <c r="P9" i="24"/>
  <c r="U9" i="34" s="1"/>
  <c r="M6" i="24"/>
  <c r="R6" i="34" s="1"/>
  <c r="M10" i="21"/>
  <c r="Q22" i="25"/>
  <c r="M22" i="25"/>
  <c r="Q11" i="21"/>
  <c r="M21" i="21"/>
  <c r="M9" i="24"/>
  <c r="R9" i="34" s="1"/>
  <c r="R15" i="19"/>
  <c r="R4" i="19"/>
  <c r="S23" i="25"/>
  <c r="M3" i="24"/>
  <c r="R3" i="34" s="1"/>
  <c r="M6" i="21"/>
  <c r="M19" i="21"/>
  <c r="S3" i="19"/>
  <c r="M23" i="25"/>
  <c r="T23" i="25" s="1"/>
  <c r="AE23" i="25" s="1"/>
  <c r="M11" i="25"/>
  <c r="N13" i="25"/>
  <c r="M13" i="25"/>
  <c r="Q11" i="19"/>
  <c r="N11" i="25"/>
  <c r="M8" i="21"/>
  <c r="S11" i="19"/>
  <c r="S12" i="21"/>
  <c r="M4" i="24"/>
  <c r="R4" i="34" s="1"/>
  <c r="M8" i="25"/>
  <c r="M7" i="19"/>
  <c r="M13" i="24"/>
  <c r="R13" i="34" s="1"/>
  <c r="M3" i="21"/>
  <c r="N12" i="19"/>
  <c r="T12" i="19" s="1"/>
  <c r="M9" i="19"/>
  <c r="M11" i="24"/>
  <c r="R11" i="34" s="1"/>
  <c r="O23" i="25"/>
  <c r="P23" i="25" s="1"/>
  <c r="M15" i="21"/>
  <c r="M10" i="25"/>
  <c r="M14" i="25"/>
  <c r="N10" i="21"/>
  <c r="Q8" i="21"/>
  <c r="N13" i="19"/>
  <c r="O12" i="19"/>
  <c r="P12" i="19" s="1"/>
  <c r="R13" i="19"/>
  <c r="O17" i="21"/>
  <c r="P17" i="21" s="1"/>
  <c r="N17" i="21"/>
  <c r="T17" i="21" s="1"/>
  <c r="Q12" i="21"/>
  <c r="Q4" i="19"/>
  <c r="N9" i="25"/>
  <c r="Q10" i="19"/>
  <c r="M21" i="25"/>
  <c r="O21" i="25"/>
  <c r="P21" i="25" s="1"/>
  <c r="N21" i="25"/>
  <c r="S9" i="19"/>
  <c r="O17" i="19"/>
  <c r="P17" i="19" s="1"/>
  <c r="Q9" i="19"/>
  <c r="Q10" i="25"/>
  <c r="R21" i="25"/>
  <c r="O15" i="19"/>
  <c r="P15" i="19" s="1"/>
  <c r="Q8" i="19"/>
  <c r="Q16" i="19"/>
  <c r="S11" i="25"/>
  <c r="N6" i="21"/>
  <c r="Q9" i="21"/>
  <c r="R11" i="21"/>
  <c r="Q23" i="25"/>
  <c r="O9" i="19"/>
  <c r="P9" i="19" s="1"/>
  <c r="S14" i="21"/>
  <c r="M11" i="19"/>
  <c r="T11" i="19" s="1"/>
  <c r="M18" i="25"/>
  <c r="T18" i="25" s="1"/>
  <c r="AE18" i="25" s="1"/>
  <c r="R11" i="19"/>
  <c r="N5" i="19"/>
  <c r="T5" i="19" s="1"/>
  <c r="R6" i="25"/>
  <c r="M6" i="25"/>
  <c r="N6" i="25"/>
  <c r="S6" i="25"/>
  <c r="R18" i="25"/>
  <c r="N22" i="25"/>
  <c r="S22" i="25"/>
  <c r="R22" i="25"/>
  <c r="S6" i="19"/>
  <c r="O18" i="25"/>
  <c r="P18" i="25" s="1"/>
  <c r="O16" i="19"/>
  <c r="P16" i="19" s="1"/>
  <c r="N23" i="19"/>
  <c r="M8" i="24"/>
  <c r="R8" i="34" s="1"/>
  <c r="Q14" i="21"/>
  <c r="R23" i="25"/>
  <c r="Q17" i="21"/>
  <c r="S9" i="21"/>
  <c r="N10" i="19"/>
  <c r="T10" i="19" s="1"/>
  <c r="O4" i="21"/>
  <c r="P4" i="21" s="1"/>
  <c r="N9" i="21"/>
  <c r="T9" i="21" s="1"/>
  <c r="O23" i="19"/>
  <c r="P23" i="19" s="1"/>
  <c r="O16" i="21"/>
  <c r="P16" i="21" s="1"/>
  <c r="R10" i="19"/>
  <c r="S14" i="25"/>
  <c r="M18" i="21"/>
  <c r="O13" i="21"/>
  <c r="P13" i="21" s="1"/>
  <c r="N18" i="21"/>
  <c r="R12" i="19"/>
  <c r="Q6" i="19"/>
  <c r="S23" i="19"/>
  <c r="S8" i="19"/>
  <c r="S17" i="21"/>
  <c r="S4" i="19"/>
  <c r="O9" i="21"/>
  <c r="P9" i="21" s="1"/>
  <c r="S12" i="19"/>
  <c r="Q15" i="19"/>
  <c r="S22" i="19"/>
  <c r="O17" i="25"/>
  <c r="P17" i="25" s="1"/>
  <c r="R13" i="21"/>
  <c r="Q23" i="19"/>
  <c r="N16" i="21"/>
  <c r="N19" i="21"/>
  <c r="S16" i="21"/>
  <c r="Q5" i="19"/>
  <c r="Q14" i="25"/>
  <c r="S8" i="21"/>
  <c r="M16" i="19"/>
  <c r="M13" i="19"/>
  <c r="M15" i="25"/>
  <c r="N15" i="25"/>
  <c r="O15" i="25"/>
  <c r="P15" i="25" s="1"/>
  <c r="S15" i="25"/>
  <c r="M14" i="21"/>
  <c r="T14" i="21" s="1"/>
  <c r="M17" i="19"/>
  <c r="R5" i="19"/>
  <c r="M16" i="21"/>
  <c r="Q18" i="25"/>
  <c r="M8" i="19"/>
  <c r="O8" i="19"/>
  <c r="P8" i="19" s="1"/>
  <c r="M4" i="19"/>
  <c r="Q13" i="19"/>
  <c r="S17" i="25"/>
  <c r="N12" i="21"/>
  <c r="T12" i="21" s="1"/>
  <c r="N16" i="19"/>
  <c r="O6" i="21"/>
  <c r="P6" i="21" s="1"/>
  <c r="R14" i="21"/>
  <c r="O13" i="19"/>
  <c r="P13" i="19" s="1"/>
  <c r="O12" i="21"/>
  <c r="P12" i="21" s="1"/>
  <c r="N8" i="19"/>
  <c r="S7" i="21"/>
  <c r="M9" i="25"/>
  <c r="M7" i="24"/>
  <c r="R7" i="34" s="1"/>
  <c r="O5" i="19"/>
  <c r="P5" i="19" s="1"/>
  <c r="O4" i="25"/>
  <c r="P4" i="25" s="1"/>
  <c r="N4" i="25"/>
  <c r="S4" i="25"/>
  <c r="M4" i="25"/>
  <c r="R17" i="21"/>
  <c r="R11" i="25"/>
  <c r="O11" i="19"/>
  <c r="P11" i="19" s="1"/>
  <c r="S18" i="25"/>
  <c r="S16" i="19"/>
  <c r="M21" i="19"/>
  <c r="M19" i="25"/>
  <c r="R6" i="19"/>
  <c r="M3" i="19"/>
  <c r="T3" i="19" s="1"/>
  <c r="S5" i="19"/>
  <c r="O7" i="25"/>
  <c r="P7" i="25" s="1"/>
  <c r="S7" i="25"/>
  <c r="M7" i="25"/>
  <c r="T7" i="25" s="1"/>
  <c r="AE7" i="25" s="1"/>
  <c r="M5" i="24"/>
  <c r="R5" i="34" s="1"/>
  <c r="N17" i="19"/>
  <c r="R15" i="25"/>
  <c r="Q19" i="25"/>
  <c r="R12" i="21"/>
  <c r="S10" i="19"/>
  <c r="M20" i="19"/>
  <c r="T20" i="19" s="1"/>
  <c r="S11" i="21"/>
  <c r="N11" i="21"/>
  <c r="T11" i="21" s="1"/>
  <c r="O14" i="21"/>
  <c r="P14" i="21" s="1"/>
  <c r="N4" i="21"/>
  <c r="T4" i="21" s="1"/>
  <c r="N6" i="19"/>
  <c r="T6" i="19" s="1"/>
  <c r="Q17" i="19"/>
  <c r="R17" i="19"/>
  <c r="Q6" i="25"/>
  <c r="Q16" i="21"/>
  <c r="M7" i="21"/>
  <c r="T7" i="21" s="1"/>
  <c r="M23" i="19"/>
  <c r="O7" i="21"/>
  <c r="P7" i="21" s="1"/>
  <c r="M17" i="25"/>
  <c r="S19" i="21"/>
  <c r="M12" i="24"/>
  <c r="R12" i="34" s="1"/>
  <c r="Q15" i="25"/>
  <c r="O10" i="19"/>
  <c r="P10" i="19" s="1"/>
  <c r="Q17" i="25"/>
  <c r="O15" i="21"/>
  <c r="P15" i="21" s="1"/>
  <c r="M13" i="21"/>
  <c r="N9" i="19"/>
  <c r="O6" i="19"/>
  <c r="P6" i="19" s="1"/>
  <c r="S12" i="25"/>
  <c r="Q12" i="25"/>
  <c r="O12" i="25"/>
  <c r="P12" i="25" s="1"/>
  <c r="M20" i="25"/>
  <c r="P3" i="24"/>
  <c r="U3" i="34" s="1"/>
  <c r="R4" i="25"/>
  <c r="Q12" i="19"/>
  <c r="M14" i="19"/>
  <c r="T14" i="19" s="1"/>
  <c r="N4" i="19"/>
  <c r="R6" i="21"/>
  <c r="S20" i="25"/>
  <c r="M22" i="19"/>
  <c r="T22" i="19" s="1"/>
  <c r="M5" i="25"/>
  <c r="M19" i="19"/>
  <c r="T19" i="19" s="1"/>
  <c r="M18" i="19"/>
  <c r="T18" i="19" s="1"/>
  <c r="R7" i="21"/>
  <c r="N10" i="25"/>
  <c r="M20" i="21"/>
  <c r="S6" i="21"/>
  <c r="O8" i="24" l="1"/>
  <c r="T8" i="34" s="1"/>
  <c r="S8" i="34"/>
  <c r="O12" i="24"/>
  <c r="T12" i="34" s="1"/>
  <c r="S12" i="34"/>
  <c r="O13" i="24"/>
  <c r="T13" i="34" s="1"/>
  <c r="S13" i="34"/>
  <c r="O6" i="24"/>
  <c r="T6" i="34" s="1"/>
  <c r="S6" i="34"/>
  <c r="O5" i="24"/>
  <c r="T5" i="34" s="1"/>
  <c r="S5" i="34"/>
  <c r="O4" i="24"/>
  <c r="T4" i="34" s="1"/>
  <c r="S4" i="34"/>
  <c r="O11" i="24"/>
  <c r="T11" i="34" s="1"/>
  <c r="S11" i="34"/>
  <c r="T7" i="19"/>
  <c r="T8" i="21"/>
  <c r="T17" i="25"/>
  <c r="AE17" i="25" s="1"/>
  <c r="T21" i="21"/>
  <c r="T13" i="21"/>
  <c r="T10" i="25"/>
  <c r="AE10" i="25" s="1"/>
  <c r="T14" i="25"/>
  <c r="AE14" i="25" s="1"/>
  <c r="T8" i="25"/>
  <c r="AE8" i="25" s="1"/>
  <c r="T3" i="21"/>
  <c r="T20" i="21"/>
  <c r="T20" i="25"/>
  <c r="AE20" i="25" s="1"/>
  <c r="T15" i="21"/>
  <c r="T19" i="21"/>
  <c r="T19" i="25"/>
  <c r="AE19" i="25" s="1"/>
  <c r="T22" i="25"/>
  <c r="AE22" i="25" s="1"/>
  <c r="T9" i="19"/>
  <c r="T21" i="19"/>
  <c r="T5" i="25"/>
  <c r="AE5" i="25" s="1"/>
  <c r="T23" i="19"/>
  <c r="T13" i="19"/>
  <c r="T11" i="25"/>
  <c r="AE11" i="25" s="1"/>
  <c r="T6" i="25"/>
  <c r="AE6" i="25" s="1"/>
  <c r="T6" i="21"/>
  <c r="T10" i="21"/>
  <c r="T9" i="25"/>
  <c r="AE9" i="25" s="1"/>
  <c r="T16" i="21"/>
  <c r="T18" i="21"/>
  <c r="T13" i="25"/>
  <c r="AE13" i="25" s="1"/>
  <c r="T21" i="25"/>
  <c r="AE21" i="25" s="1"/>
  <c r="T15" i="25"/>
  <c r="AE15" i="25" s="1"/>
  <c r="T4" i="19"/>
  <c r="T4" i="25"/>
  <c r="AE4" i="25" s="1"/>
  <c r="T16" i="19"/>
  <c r="T8" i="19"/>
  <c r="T17" i="19"/>
  <c r="D6" i="22"/>
  <c r="F7" i="22"/>
  <c r="G14" i="22"/>
  <c r="I10" i="22"/>
  <c r="G5" i="22"/>
  <c r="D12" i="22"/>
  <c r="E11" i="22"/>
  <c r="H8" i="22"/>
  <c r="G8" i="22"/>
  <c r="E9" i="22"/>
  <c r="I8" i="22"/>
  <c r="I5" i="22"/>
  <c r="I13" i="22"/>
  <c r="D5" i="22"/>
  <c r="I6" i="22"/>
  <c r="H7" i="22"/>
  <c r="I9" i="22"/>
  <c r="I11" i="22"/>
  <c r="I7" i="22"/>
  <c r="F10" i="22"/>
  <c r="H9" i="22"/>
  <c r="G4" i="22"/>
  <c r="E14" i="22"/>
  <c r="H15" i="22"/>
  <c r="D9" i="22"/>
  <c r="F6" i="22"/>
  <c r="D4" i="22"/>
  <c r="E5" i="22"/>
  <c r="G6" i="22"/>
  <c r="H10" i="22"/>
  <c r="G10" i="22"/>
  <c r="I12" i="22"/>
  <c r="F13" i="22"/>
  <c r="H4" i="22"/>
  <c r="F11" i="22"/>
  <c r="D7" i="22"/>
  <c r="D15" i="22"/>
  <c r="F14" i="22"/>
  <c r="G15" i="22"/>
  <c r="E8" i="22"/>
  <c r="D13" i="22"/>
  <c r="E10" i="22"/>
  <c r="E7" i="22"/>
  <c r="E6" i="22"/>
  <c r="D10" i="22"/>
  <c r="E12" i="22"/>
  <c r="H11" i="22"/>
  <c r="H12" i="22"/>
  <c r="E15" i="22"/>
  <c r="I4" i="22"/>
  <c r="H5" i="22"/>
  <c r="G7" i="22"/>
  <c r="H14" i="22"/>
  <c r="H3" i="22"/>
  <c r="G12" i="22"/>
  <c r="H6" i="22"/>
  <c r="D11" i="22"/>
  <c r="F4" i="22"/>
  <c r="E13" i="22"/>
  <c r="H13" i="22"/>
  <c r="J7" i="22" l="1"/>
  <c r="J10" i="22"/>
  <c r="J6" i="22"/>
  <c r="S6" i="22" s="1"/>
  <c r="F12" i="22"/>
  <c r="J12" i="22" l="1"/>
  <c r="O12" i="22" s="1"/>
  <c r="P12" i="22" s="1"/>
  <c r="N10" i="22"/>
  <c r="Q10" i="22"/>
  <c r="R10" i="22"/>
  <c r="M10" i="22"/>
  <c r="O10" i="22"/>
  <c r="P10" i="22" s="1"/>
  <c r="S10" i="22"/>
  <c r="M6" i="22"/>
  <c r="R6" i="22"/>
  <c r="Q6" i="22"/>
  <c r="N6" i="22"/>
  <c r="O6" i="22"/>
  <c r="P6" i="22" s="1"/>
  <c r="Q7" i="22"/>
  <c r="R7" i="22"/>
  <c r="M7" i="22"/>
  <c r="O7" i="22"/>
  <c r="P7" i="22" s="1"/>
  <c r="N7" i="22"/>
  <c r="S7" i="22"/>
  <c r="F15" i="22"/>
  <c r="T6" i="22" l="1"/>
  <c r="V6" i="22" s="1"/>
  <c r="T7" i="22"/>
  <c r="V7" i="22" s="1"/>
  <c r="T10" i="22"/>
  <c r="V10" i="22" s="1"/>
  <c r="M12" i="22"/>
  <c r="R12" i="22"/>
  <c r="Q12" i="22"/>
  <c r="N12" i="22"/>
  <c r="S12" i="22"/>
  <c r="F5" i="22"/>
  <c r="J5" i="22" l="1"/>
  <c r="O5" i="22" s="1"/>
  <c r="P5" i="22" s="1"/>
  <c r="T12" i="22"/>
  <c r="V12" i="22" s="1"/>
  <c r="F8" i="22"/>
  <c r="Q5" i="22" l="1"/>
  <c r="N5" i="22"/>
  <c r="M5" i="22"/>
  <c r="R5" i="22"/>
  <c r="S5" i="22"/>
  <c r="G13" i="22"/>
  <c r="T5" i="22" l="1"/>
  <c r="V5" i="22" s="1"/>
  <c r="J13" i="22"/>
  <c r="Q13" i="22" s="1"/>
  <c r="D8" i="22"/>
  <c r="J8" i="22" l="1"/>
  <c r="M8" i="22" s="1"/>
  <c r="N13" i="22"/>
  <c r="R13" i="22"/>
  <c r="O13" i="22"/>
  <c r="P13" i="22" s="1"/>
  <c r="M13" i="22"/>
  <c r="S13" i="22"/>
  <c r="G11" i="22"/>
  <c r="J11" i="22" l="1"/>
  <c r="Q11" i="22" s="1"/>
  <c r="T13" i="22"/>
  <c r="V13" i="22" s="1"/>
  <c r="N8" i="22"/>
  <c r="T8" i="22" s="1"/>
  <c r="V8" i="22" s="1"/>
  <c r="R8" i="22"/>
  <c r="Q8" i="22"/>
  <c r="S8" i="22"/>
  <c r="O8" i="22"/>
  <c r="P8" i="22" s="1"/>
  <c r="E3" i="22"/>
  <c r="E4" i="22"/>
  <c r="J4" i="22" l="1"/>
  <c r="N4" i="22" s="1"/>
  <c r="M11" i="22"/>
  <c r="N11" i="22"/>
  <c r="O11" i="22"/>
  <c r="P11" i="22" s="1"/>
  <c r="R11" i="22"/>
  <c r="S11" i="22"/>
  <c r="I15" i="22"/>
  <c r="J15" i="22" l="1"/>
  <c r="S15" i="22" s="1"/>
  <c r="T11" i="22"/>
  <c r="V11" i="22" s="1"/>
  <c r="R4" i="22"/>
  <c r="Q4" i="22"/>
  <c r="M4" i="22"/>
  <c r="T4" i="22" s="1"/>
  <c r="V4" i="22" s="1"/>
  <c r="O4" i="22"/>
  <c r="P4" i="22" s="1"/>
  <c r="S4" i="22"/>
  <c r="D14" i="22"/>
  <c r="D3" i="22"/>
  <c r="Q15" i="22" l="1"/>
  <c r="R15" i="22"/>
  <c r="N15" i="22"/>
  <c r="M15" i="22"/>
  <c r="O15" i="22"/>
  <c r="P15" i="22" s="1"/>
  <c r="I3" i="22"/>
  <c r="I14" i="22"/>
  <c r="J14" i="22" l="1"/>
  <c r="S14" i="22" s="1"/>
  <c r="T15" i="22"/>
  <c r="V15" i="22" s="1"/>
  <c r="G3" i="22"/>
  <c r="G9" i="22"/>
  <c r="Q14" i="22" l="1"/>
  <c r="N14" i="22"/>
  <c r="R14" i="22"/>
  <c r="O14" i="22"/>
  <c r="P14" i="22" s="1"/>
  <c r="M14" i="22"/>
  <c r="F3" i="22"/>
  <c r="F9" i="22"/>
  <c r="J9" i="22" l="1"/>
  <c r="O9" i="22" s="1"/>
  <c r="P9" i="22" s="1"/>
  <c r="J3" i="22"/>
  <c r="T14" i="22"/>
  <c r="V14" i="22" s="1"/>
  <c r="R3" i="22" l="1"/>
  <c r="N3" i="22"/>
  <c r="M3" i="22"/>
  <c r="S3" i="22"/>
  <c r="Q3" i="22"/>
  <c r="O3" i="22"/>
  <c r="P3" i="22" s="1"/>
  <c r="N9" i="22"/>
  <c r="R9" i="22"/>
  <c r="M9" i="22"/>
  <c r="S9" i="22"/>
  <c r="Q9" i="22"/>
  <c r="T3" i="22" l="1"/>
  <c r="V3" i="22" s="1"/>
  <c r="T9" i="22"/>
  <c r="V9" i="22" s="1"/>
</calcChain>
</file>

<file path=xl/sharedStrings.xml><?xml version="1.0" encoding="utf-8"?>
<sst xmlns="http://schemas.openxmlformats.org/spreadsheetml/2006/main" count="13699" uniqueCount="8127">
  <si>
    <t>Timestamp</t>
  </si>
  <si>
    <t>1. How important have the following been to your work over the past year? [Assistive technologies/Accessibility]</t>
  </si>
  <si>
    <t>1. How important have the following been to your work over the past year? [Electronic assessment and submission tools (inc peer assessment, plagiarism detection, polling)]</t>
  </si>
  <si>
    <t>1. How important have the following been to your work over the past year? [ePortfolios]</t>
  </si>
  <si>
    <t>1. How important have the following been to your work over the past year? [Digital and Open Badges]</t>
  </si>
  <si>
    <t>1. How important have the following been to your work over the past year? [Content Management Systems and VLEs]</t>
  </si>
  <si>
    <t>1. How important have the following been to your work over the past year? [Lecture capture tools]</t>
  </si>
  <si>
    <t>1. How important have the following been to your work over the past year? [Media production (e.g. podcasting, video interviews)]</t>
  </si>
  <si>
    <t>1. How important have the following been to your work over the past year? [Screencasting]</t>
  </si>
  <si>
    <t>1. How important have the following been to your work over the past year? [Digital repository]</t>
  </si>
  <si>
    <t>1. How important have the following been to your work over the past year? [Open Education (Practices, Policy &amp; Resources)]</t>
  </si>
  <si>
    <t>1. How important have the following been to your work over the past year? [Data and Analytics (incl Learning analytics)]</t>
  </si>
  <si>
    <t>1. How important have the following been to your work over the past year? [Bespoke software development e.g. apps, plugins, building blocks]</t>
  </si>
  <si>
    <t>1. How important have the following been to your work over the past year? [Wikis]</t>
  </si>
  <si>
    <t>1. How important have the following been to your work over the past year? [Social networking (e.g. Twitter, Facebook Google+)]</t>
  </si>
  <si>
    <t>1. How important have the following been to your work over the past year? [Web conferencing/virtual classroom software]</t>
  </si>
  <si>
    <t>1. How important have the following been to your work over the past year? [Collaborative tools (e.g.  Google Apps or Office365)]</t>
  </si>
  <si>
    <t>1. How important have the following been to your work over the past year? [Blogs]</t>
  </si>
  <si>
    <t>1. How important have the following been to your work over the past year? [Course design]</t>
  </si>
  <si>
    <t>1. How important have the following been to your work over the past year? [Game based learning]</t>
  </si>
  <si>
    <t>1. How important have the following been to your work over the past year? [MOOCs, SPOCs, TOOCs etc]</t>
  </si>
  <si>
    <t>1. How important have the following been to your work over the past year? [Online/Blended delivery]</t>
  </si>
  <si>
    <t>2. Would you describe the following as an enabler/driver for you in your use of Learning Technology? [Dedicated time]</t>
  </si>
  <si>
    <t>2. Would you describe the following as an enabler/driver for you in your use of Learning Technology? [Professional incentives]</t>
  </si>
  <si>
    <t>2. Would you describe the following as an enabler/driver for you in your use of Learning Technology? [Colleagues' knowledge/expertise]</t>
  </si>
  <si>
    <t>2. Would you describe the following as an enabler/driver for you in your use of Learning Technology? [Staff development opportunities ]</t>
  </si>
  <si>
    <t>2. Would you describe the following as an enabler/driver for you in your use of Learning Technology? [Colleagues' commitment ]</t>
  </si>
  <si>
    <t>2. Would you describe the following as an enabler/driver for you in your use of Learning Technology? [Recognition for career development ]</t>
  </si>
  <si>
    <t>2. Would you describe the following as an enabler/driver for you in your use of Learning Technology? [Support staff ]</t>
  </si>
  <si>
    <t>2. Would you describe the following as an enabler/driver for you in your use of Learning Technology? [Organisational structure ]</t>
  </si>
  <si>
    <t>2. Would you describe the following as an enabler/driver for you in your use of Learning Technology? [Changing administrative processes ]</t>
  </si>
  <si>
    <t>2. Would you describe the following as an enabler/driver for you in your use of Learning Technology? [Institutional culture ]</t>
  </si>
  <si>
    <t>2. Would you describe the following as an enabler/driver for you in your use of Learning Technology? [Strategy and leadership]</t>
  </si>
  <si>
    <t>2. Would you describe the following as an enabler/driver for you in your use of Learning Technology? [Engagement from students/learners]</t>
  </si>
  <si>
    <t>2. Would you describe the following as an enabler/driver for you in your use of Learning Technology? [Existing infrastructure]</t>
  </si>
  <si>
    <t>3. And how important do you expect the following will be for you in the coming year? [Assistive technologies/Accessibility]</t>
  </si>
  <si>
    <t>3. And how important do you expect the following will be for you in the coming year? [Electronic assessment and submission tools (inc peer assessment, plagiarism detection, polling)]</t>
  </si>
  <si>
    <t>3. And how important do you expect the following will be for you in the coming year? [ePortfolios]</t>
  </si>
  <si>
    <t>3. And how important do you expect the following will be for you in the coming year? [Digital and Open Badges]</t>
  </si>
  <si>
    <t>3. And how important do you expect the following will be for you in the coming year? [Content Management Systems and VLEs]</t>
  </si>
  <si>
    <t>3. And how important do you expect the following will be for you in the coming year? [Lecture capture tools]</t>
  </si>
  <si>
    <t>3. And how important do you expect the following will be for you in the coming year? [Media production (e.g. podcasting, video interviews)]</t>
  </si>
  <si>
    <t>3. And how important do you expect the following will be for you in the coming year? [Screencasting]</t>
  </si>
  <si>
    <t>3. And how important do you expect the following will be for you in the coming year? [Digital repository]</t>
  </si>
  <si>
    <t>3. And how important do you expect the following will be for you in the coming year? [Open Education (Practices, Policy &amp; Resources)]</t>
  </si>
  <si>
    <t>3. And how important do you expect the following will be for you in the coming year? [Data and Analytics (incl Learning analytics)]</t>
  </si>
  <si>
    <t>3. And how important do you expect the following will be for you in the coming year? [Bespoke software development e.g. apps, plugins, building blocks]</t>
  </si>
  <si>
    <t>3. And how important do you expect the following will be for you in the coming year? [Wikis]</t>
  </si>
  <si>
    <t>3. And how important do you expect the following will be for you in the coming year? [Social networking (e.g. Twitter, Facebook Google+)]</t>
  </si>
  <si>
    <t>3. And how important do you expect the following will be for you in the coming year? [Web conferencing/virtual classroom software]</t>
  </si>
  <si>
    <t>3. And how important do you expect the following will be for you in the coming year? [Collaborative tools (e.g.  Google Apps or Office365)]</t>
  </si>
  <si>
    <t>3. And how important do you expect the following will be for you in the coming year? [Blogs]</t>
  </si>
  <si>
    <t>3. And how important do you expect the following will be for you in the coming year? [Course design]</t>
  </si>
  <si>
    <t>3. And how important do you expect the following will be for you in the coming year? [Game based learning]</t>
  </si>
  <si>
    <t>3. And how important do you expect the following will be for you in the coming year? [MOOCs, SPOCs, TOOCs etc]</t>
  </si>
  <si>
    <t>3. And how important do you expect the following will be for you in the coming year? [Online/Blended delivery]</t>
  </si>
  <si>
    <t>4. For you, how would you rank each of ALT's aims in order of priority? [Aim 1: Intelligent use of learning technology]</t>
  </si>
  <si>
    <t>4. For you, how would you rank each of ALT's aims in order of priority? [Aim 2: Research and practice]</t>
  </si>
  <si>
    <t>4. For you, how would you rank each of ALT's aims in order of priority? [Aim 3: Strategy and policy]</t>
  </si>
  <si>
    <t>4. For you, how would you rank each of ALT's aims in order of priority? [Aim 4: Representing members]</t>
  </si>
  <si>
    <t>4. For you, how would you rank each of ALT's aims in order of priority? [Aim 5: Leadership and professional development]</t>
  </si>
  <si>
    <t>4. For you, how would you rank each of ALT's aims in order of priority? [Aim 6: Communicating]</t>
  </si>
  <si>
    <t>5. Which of the following do you currently make use of? [ALT annual conference]</t>
  </si>
  <si>
    <t>5. Which of the following do you currently make use of? [ALT other events (incluing online events)]</t>
  </si>
  <si>
    <t>5. Which of the following do you currently make use of? [ALT journal, Research in Learning Technology]</t>
  </si>
  <si>
    <t>5. Which of the following do you currently make use of? [ALT newsletter and news]</t>
  </si>
  <si>
    <t>5. Which of the following do you currently make use of? [ALT social media/feeds (incl Twitter)]</t>
  </si>
  <si>
    <t>5. Which of the following do you currently make use of? [ocTEL - open course in Technology Enhanced Learning]</t>
  </si>
  <si>
    <t>5. Which of the following do you currently make use of? [Other events]</t>
  </si>
  <si>
    <t>5. Which of the following do you currently make use of? [Other professional development]</t>
  </si>
  <si>
    <t>5. Which of the following do you currently make use of? [Other professional networks]</t>
  </si>
  <si>
    <t>5. Which of the following do you currently make use of? [Other training/support]</t>
  </si>
  <si>
    <t>6. Are you currently a member of ALT or involved in ALT another way?</t>
  </si>
  <si>
    <t>7. Are you a member?</t>
  </si>
  <si>
    <t>8. Are you currently involved in any of ALT's Special Interest Groups (SIGs), or national or regional groups?</t>
  </si>
  <si>
    <t>9. Are you currently involved in or a member of:</t>
  </si>
  <si>
    <t>11. Gender</t>
  </si>
  <si>
    <t>12. Age</t>
  </si>
  <si>
    <t>13. Where is your place of residence?</t>
  </si>
  <si>
    <t>14. How would you describe your current employment?</t>
  </si>
  <si>
    <t>15. What is your job title?</t>
  </si>
  <si>
    <t>16. What is the primary function of your role?</t>
  </si>
  <si>
    <t>17. What are other functions of your role?</t>
  </si>
  <si>
    <t>18. Which sector(s) are you based in?</t>
  </si>
  <si>
    <t>19. What type of organisation(s) do you currently work for?</t>
  </si>
  <si>
    <t>Yes</t>
  </si>
  <si>
    <t>No</t>
  </si>
  <si>
    <t>1st</t>
  </si>
  <si>
    <t>4th</t>
  </si>
  <si>
    <t>3rd</t>
  </si>
  <si>
    <t>2nd</t>
  </si>
  <si>
    <t>5th</t>
  </si>
  <si>
    <t>6th</t>
  </si>
  <si>
    <t>Yes</t>
  </si>
  <si>
    <t>Yes</t>
  </si>
  <si>
    <t>Yes</t>
  </si>
  <si>
    <t>Yes</t>
  </si>
  <si>
    <t>Yes</t>
  </si>
  <si>
    <t>No</t>
  </si>
  <si>
    <t>Yes</t>
  </si>
  <si>
    <t>Yes</t>
  </si>
  <si>
    <t>Yes</t>
  </si>
  <si>
    <t>Yes</t>
  </si>
  <si>
    <t>Yes</t>
  </si>
  <si>
    <t>Employed by a member organisation</t>
  </si>
  <si>
    <t>Not sure / none</t>
  </si>
  <si>
    <t>Not sure / none of these</t>
  </si>
  <si>
    <t>Female</t>
  </si>
  <si>
    <t>25-35</t>
  </si>
  <si>
    <t>England</t>
  </si>
  <si>
    <t>Employed full-time</t>
  </si>
  <si>
    <t>Learning Technologist</t>
  </si>
  <si>
    <t>pedagogical support / development</t>
  </si>
  <si>
    <t>Teaching, Research, Management/leadership, Support, Administration, Technical support/development</t>
  </si>
  <si>
    <t>Higher Education</t>
  </si>
  <si>
    <t>University or Higher Education provider</t>
  </si>
  <si>
    <t>4th</t>
  </si>
  <si>
    <t>3rd</t>
  </si>
  <si>
    <t>Don't know</t>
  </si>
  <si>
    <t>Don't know</t>
  </si>
  <si>
    <t>1st</t>
  </si>
  <si>
    <t>2nd</t>
  </si>
  <si>
    <t>Would like to</t>
  </si>
  <si>
    <t>Would like to</t>
  </si>
  <si>
    <t>Yes</t>
  </si>
  <si>
    <t>Unaware of</t>
  </si>
  <si>
    <t>Unaware of</t>
  </si>
  <si>
    <t>Unaware of</t>
  </si>
  <si>
    <t>Don't know</t>
  </si>
  <si>
    <t>Don't know</t>
  </si>
  <si>
    <t>Don't know</t>
  </si>
  <si>
    <t>Don't know</t>
  </si>
  <si>
    <t>No</t>
  </si>
  <si>
    <t>Female</t>
  </si>
  <si>
    <t>46-55</t>
  </si>
  <si>
    <t>Outside of Europe</t>
  </si>
  <si>
    <t>Employed full-time</t>
  </si>
  <si>
    <t>Academic developer</t>
  </si>
  <si>
    <t>Management/leadership</t>
  </si>
  <si>
    <t>Teaching, Research, Support, Administration</t>
  </si>
  <si>
    <t>Higher Education</t>
  </si>
  <si>
    <t>University or Higher Education provider</t>
  </si>
  <si>
    <t>2nd</t>
  </si>
  <si>
    <t>1st</t>
  </si>
  <si>
    <t>4th</t>
  </si>
  <si>
    <t>3rd</t>
  </si>
  <si>
    <t>6th</t>
  </si>
  <si>
    <t>5th</t>
  </si>
  <si>
    <t>No</t>
  </si>
  <si>
    <t>Unaware of</t>
  </si>
  <si>
    <t>Unaware of</t>
  </si>
  <si>
    <t>Unaware of</t>
  </si>
  <si>
    <t>Unaware of</t>
  </si>
  <si>
    <t>Unaware of</t>
  </si>
  <si>
    <t>Unaware of</t>
  </si>
  <si>
    <t>Yes</t>
  </si>
  <si>
    <t>Yes</t>
  </si>
  <si>
    <t>Yes</t>
  </si>
  <si>
    <t>No</t>
  </si>
  <si>
    <t>Male</t>
  </si>
  <si>
    <t>36-45</t>
  </si>
  <si>
    <t>England</t>
  </si>
  <si>
    <t>Employed full-time</t>
  </si>
  <si>
    <t>Senior Lecturer</t>
  </si>
  <si>
    <t>Teaching</t>
  </si>
  <si>
    <t>Research, Administration</t>
  </si>
  <si>
    <t>Higher Education</t>
  </si>
  <si>
    <t>University or Higher Education provider</t>
  </si>
  <si>
    <t>1st</t>
  </si>
  <si>
    <t>4th</t>
  </si>
  <si>
    <t>2nd</t>
  </si>
  <si>
    <t>3rd</t>
  </si>
  <si>
    <t>2nd</t>
  </si>
  <si>
    <t>3rd</t>
  </si>
  <si>
    <t>Yes</t>
  </si>
  <si>
    <t>Yes</t>
  </si>
  <si>
    <t>Yes</t>
  </si>
  <si>
    <t>Yes</t>
  </si>
  <si>
    <t>Yes</t>
  </si>
  <si>
    <t>Yes</t>
  </si>
  <si>
    <t>Yes</t>
  </si>
  <si>
    <t>Yes</t>
  </si>
  <si>
    <t>Yes</t>
  </si>
  <si>
    <t>Yes</t>
  </si>
  <si>
    <t>Yes</t>
  </si>
  <si>
    <t>Certified Member (CMALT Holder)</t>
  </si>
  <si>
    <t>Not sure / none</t>
  </si>
  <si>
    <t>Central Executive Committee</t>
  </si>
  <si>
    <t>Male</t>
  </si>
  <si>
    <t>66+</t>
  </si>
  <si>
    <t>England</t>
  </si>
  <si>
    <t>Self-employed</t>
  </si>
  <si>
    <t>CEO</t>
  </si>
  <si>
    <t>Research</t>
  </si>
  <si>
    <t>Teaching, Management/leadership</t>
  </si>
  <si>
    <t>Further Education, Work-based learning, Adult and community learning, Third sector</t>
  </si>
  <si>
    <t>self employed</t>
  </si>
  <si>
    <t>2nd</t>
  </si>
  <si>
    <t>1st</t>
  </si>
  <si>
    <t>4th</t>
  </si>
  <si>
    <t>5th</t>
  </si>
  <si>
    <t>3rd</t>
  </si>
  <si>
    <t>6th</t>
  </si>
  <si>
    <t>Yes</t>
  </si>
  <si>
    <t>Yes</t>
  </si>
  <si>
    <t>Yes</t>
  </si>
  <si>
    <t>Yes</t>
  </si>
  <si>
    <t>Yes</t>
  </si>
  <si>
    <t>No</t>
  </si>
  <si>
    <t>Would like to</t>
  </si>
  <si>
    <t>Yes</t>
  </si>
  <si>
    <t>Yes</t>
  </si>
  <si>
    <t>Would like to</t>
  </si>
  <si>
    <t>Yes</t>
  </si>
  <si>
    <t>Employed by a member organisation</t>
  </si>
  <si>
    <t>Not sure / none of these</t>
  </si>
  <si>
    <t>Male</t>
  </si>
  <si>
    <t>46-55</t>
  </si>
  <si>
    <t>Wales</t>
  </si>
  <si>
    <t>Employed full-time</t>
  </si>
  <si>
    <t>Principal Consultant: Digital Enablement</t>
  </si>
  <si>
    <t>Support</t>
  </si>
  <si>
    <t>Teaching, Research</t>
  </si>
  <si>
    <t>Higher Education</t>
  </si>
  <si>
    <t>University or Higher Education provider</t>
  </si>
  <si>
    <t>2nd</t>
  </si>
  <si>
    <t>1st</t>
  </si>
  <si>
    <t>3rd</t>
  </si>
  <si>
    <t>4th</t>
  </si>
  <si>
    <t>5th</t>
  </si>
  <si>
    <t>Don't know</t>
  </si>
  <si>
    <t>No</t>
  </si>
  <si>
    <t>Yes</t>
  </si>
  <si>
    <t>Yes</t>
  </si>
  <si>
    <t>Yes</t>
  </si>
  <si>
    <t>No</t>
  </si>
  <si>
    <t>No</t>
  </si>
  <si>
    <t>Unaware of</t>
  </si>
  <si>
    <t>Unaware of</t>
  </si>
  <si>
    <t>Unaware of</t>
  </si>
  <si>
    <t>Unaware of</t>
  </si>
  <si>
    <t>Yes</t>
  </si>
  <si>
    <t>Employed by a member organisation</t>
  </si>
  <si>
    <t>Not sure / none</t>
  </si>
  <si>
    <t>Not sure / none of these</t>
  </si>
  <si>
    <t>Male</t>
  </si>
  <si>
    <t>25-35</t>
  </si>
  <si>
    <t>England</t>
  </si>
  <si>
    <t>Employed full-time</t>
  </si>
  <si>
    <t>Learning Technologist</t>
  </si>
  <si>
    <t>Technical support/development</t>
  </si>
  <si>
    <t>Research, Support</t>
  </si>
  <si>
    <t>Higher Education</t>
  </si>
  <si>
    <t>University or Higher Education provider</t>
  </si>
  <si>
    <t>6th</t>
  </si>
  <si>
    <t>3rd</t>
  </si>
  <si>
    <t>2nd</t>
  </si>
  <si>
    <t>1st</t>
  </si>
  <si>
    <t>4th</t>
  </si>
  <si>
    <t>5th</t>
  </si>
  <si>
    <t>Would like to</t>
  </si>
  <si>
    <t>Yes</t>
  </si>
  <si>
    <t>Yes</t>
  </si>
  <si>
    <t>Yes</t>
  </si>
  <si>
    <t>Yes</t>
  </si>
  <si>
    <t>Yes</t>
  </si>
  <si>
    <t>Don't know</t>
  </si>
  <si>
    <t>Would like to</t>
  </si>
  <si>
    <t>Unaware of</t>
  </si>
  <si>
    <t>Would like to</t>
  </si>
  <si>
    <t>Yes</t>
  </si>
  <si>
    <t>Ordinary Member</t>
  </si>
  <si>
    <t>Not sure / none</t>
  </si>
  <si>
    <t>Operational Committees, ocTEL (e.g. tutors)</t>
  </si>
  <si>
    <t>Female</t>
  </si>
  <si>
    <t>46-55</t>
  </si>
  <si>
    <t>Outside of Europe</t>
  </si>
  <si>
    <t>Employed full-time</t>
  </si>
  <si>
    <t>Instructional Designer</t>
  </si>
  <si>
    <t>Support</t>
  </si>
  <si>
    <t>Teaching, Research, Technical support/development</t>
  </si>
  <si>
    <t>Higher Education</t>
  </si>
  <si>
    <t>University or Higher Education provider</t>
  </si>
  <si>
    <t>2nd</t>
  </si>
  <si>
    <t>3rd</t>
  </si>
  <si>
    <t>4th</t>
  </si>
  <si>
    <t>5th</t>
  </si>
  <si>
    <t>1st</t>
  </si>
  <si>
    <t>6th</t>
  </si>
  <si>
    <t>Would like to</t>
  </si>
  <si>
    <t>Would like to</t>
  </si>
  <si>
    <t>Would like to</t>
  </si>
  <si>
    <t>Would like to</t>
  </si>
  <si>
    <t>Yes</t>
  </si>
  <si>
    <t>Yes</t>
  </si>
  <si>
    <t>Would like to</t>
  </si>
  <si>
    <t>Would like to</t>
  </si>
  <si>
    <t>Would like to</t>
  </si>
  <si>
    <t>Would like to</t>
  </si>
  <si>
    <t>No</t>
  </si>
  <si>
    <t>Female</t>
  </si>
  <si>
    <t>46-55</t>
  </si>
  <si>
    <t>England</t>
  </si>
  <si>
    <t>Employed full-time</t>
  </si>
  <si>
    <t>senior lecturer</t>
  </si>
  <si>
    <t>Teaching</t>
  </si>
  <si>
    <t>Research, Management/leadership, Support, Administration, Technical support/development</t>
  </si>
  <si>
    <t>Higher Education</t>
  </si>
  <si>
    <t>University or Higher Education provider</t>
  </si>
  <si>
    <t>3rd</t>
  </si>
  <si>
    <t>2nd</t>
  </si>
  <si>
    <t>4th</t>
  </si>
  <si>
    <t>6th</t>
  </si>
  <si>
    <t>1st</t>
  </si>
  <si>
    <t>5th</t>
  </si>
  <si>
    <t>Yes</t>
  </si>
  <si>
    <t>Yes</t>
  </si>
  <si>
    <t>Would like to</t>
  </si>
  <si>
    <t>Yes</t>
  </si>
  <si>
    <t>Yes</t>
  </si>
  <si>
    <t>Unaware of</t>
  </si>
  <si>
    <t>Unaware of</t>
  </si>
  <si>
    <t>Unaware of</t>
  </si>
  <si>
    <t>Yes</t>
  </si>
  <si>
    <t>Yes</t>
  </si>
  <si>
    <t>Yes</t>
  </si>
  <si>
    <t>Ordinary Member</t>
  </si>
  <si>
    <t>Not sure / none</t>
  </si>
  <si>
    <t>Not sure / none of these</t>
  </si>
  <si>
    <t>Female</t>
  </si>
  <si>
    <t>46-55</t>
  </si>
  <si>
    <t>England</t>
  </si>
  <si>
    <t>Employed full-time</t>
  </si>
  <si>
    <t>Director/Blended Learning Advisor</t>
  </si>
  <si>
    <t>Teaching</t>
  </si>
  <si>
    <t>Research, Management/leadership, Support, Technical support/development</t>
  </si>
  <si>
    <t>Further Education, Industry</t>
  </si>
  <si>
    <t>College or Further Education provider, Commercial organisation</t>
  </si>
  <si>
    <t>5th</t>
  </si>
  <si>
    <t>4th</t>
  </si>
  <si>
    <t>3rd</t>
  </si>
  <si>
    <t>2nd</t>
  </si>
  <si>
    <t>1st</t>
  </si>
  <si>
    <t>6th</t>
  </si>
  <si>
    <t>No</t>
  </si>
  <si>
    <t>Yes</t>
  </si>
  <si>
    <t>Yes</t>
  </si>
  <si>
    <t>Yes</t>
  </si>
  <si>
    <t>Yes</t>
  </si>
  <si>
    <t>Yes</t>
  </si>
  <si>
    <t>No</t>
  </si>
  <si>
    <t>Don't know</t>
  </si>
  <si>
    <t>Yes</t>
  </si>
  <si>
    <t>Yes</t>
  </si>
  <si>
    <t>Yes</t>
  </si>
  <si>
    <t>Ordinary Member</t>
  </si>
  <si>
    <t>Games and Learning SIG, North West England SIG</t>
  </si>
  <si>
    <t>Not sure / none of these</t>
  </si>
  <si>
    <t>Male</t>
  </si>
  <si>
    <t>36-45</t>
  </si>
  <si>
    <t>England</t>
  </si>
  <si>
    <t>Employed full-time</t>
  </si>
  <si>
    <t>LTD Officer</t>
  </si>
  <si>
    <t>Technical support/development</t>
  </si>
  <si>
    <t>Support, Technical support/development</t>
  </si>
  <si>
    <t>Higher Education</t>
  </si>
  <si>
    <t>University or Higher Education provider</t>
  </si>
  <si>
    <t>2nd</t>
  </si>
  <si>
    <t>3rd</t>
  </si>
  <si>
    <t>4th</t>
  </si>
  <si>
    <t>1st</t>
  </si>
  <si>
    <t>5th</t>
  </si>
  <si>
    <t>6th</t>
  </si>
  <si>
    <t>Yes</t>
  </si>
  <si>
    <t>Yes</t>
  </si>
  <si>
    <t>Yes</t>
  </si>
  <si>
    <t>Would like to</t>
  </si>
  <si>
    <t>Yes</t>
  </si>
  <si>
    <t>Yes</t>
  </si>
  <si>
    <t>Would like to</t>
  </si>
  <si>
    <t>Would like to</t>
  </si>
  <si>
    <t>Would like to</t>
  </si>
  <si>
    <t>Would like to</t>
  </si>
  <si>
    <t>Not sure</t>
  </si>
  <si>
    <t>Male</t>
  </si>
  <si>
    <t>46-55</t>
  </si>
  <si>
    <t>England</t>
  </si>
  <si>
    <t>Employed part-time</t>
  </si>
  <si>
    <t>associate lecturer</t>
  </si>
  <si>
    <t>Teaching</t>
  </si>
  <si>
    <t>Research, Administration</t>
  </si>
  <si>
    <t>Higher Education</t>
  </si>
  <si>
    <t>University or Higher Education provider</t>
  </si>
  <si>
    <t>1st</t>
  </si>
  <si>
    <t>4th</t>
  </si>
  <si>
    <t>5th</t>
  </si>
  <si>
    <t>2nd</t>
  </si>
  <si>
    <t>4th</t>
  </si>
  <si>
    <t>4th</t>
  </si>
  <si>
    <t>Would like to</t>
  </si>
  <si>
    <t>Yes</t>
  </si>
  <si>
    <t>Would like to</t>
  </si>
  <si>
    <t>Yes</t>
  </si>
  <si>
    <t>Yes</t>
  </si>
  <si>
    <t>Would like to</t>
  </si>
  <si>
    <t>Would like to</t>
  </si>
  <si>
    <t>Would like to</t>
  </si>
  <si>
    <t>Unaware of</t>
  </si>
  <si>
    <t>Unaware of</t>
  </si>
  <si>
    <t>Yes</t>
  </si>
  <si>
    <t>Certified Member (CMALT Holder)</t>
  </si>
  <si>
    <t>ALT Scotland</t>
  </si>
  <si>
    <t>Not sure / none of these</t>
  </si>
  <si>
    <t>Female</t>
  </si>
  <si>
    <t>25-35</t>
  </si>
  <si>
    <t>Scotland</t>
  </si>
  <si>
    <t>Employed full-time</t>
  </si>
  <si>
    <t>e-Learning Developer</t>
  </si>
  <si>
    <t>Technical support/development</t>
  </si>
  <si>
    <t>Teaching, Support</t>
  </si>
  <si>
    <t>Higher Education</t>
  </si>
  <si>
    <t>University or Higher Education provider</t>
  </si>
  <si>
    <t>1st</t>
  </si>
  <si>
    <t>3rd</t>
  </si>
  <si>
    <t>2nd</t>
  </si>
  <si>
    <t>4th</t>
  </si>
  <si>
    <t>6th</t>
  </si>
  <si>
    <t>5th</t>
  </si>
  <si>
    <t>Unaware of</t>
  </si>
  <si>
    <t>Would like to</t>
  </si>
  <si>
    <t>Would like to</t>
  </si>
  <si>
    <t>No</t>
  </si>
  <si>
    <t>No</t>
  </si>
  <si>
    <t>Unaware of</t>
  </si>
  <si>
    <t>Yes</t>
  </si>
  <si>
    <t>Yes</t>
  </si>
  <si>
    <t>Yes</t>
  </si>
  <si>
    <t>Yes</t>
  </si>
  <si>
    <t>Not sure</t>
  </si>
  <si>
    <t>Female</t>
  </si>
  <si>
    <t>36-45</t>
  </si>
  <si>
    <t>Scotland</t>
  </si>
  <si>
    <t>Employed full-time</t>
  </si>
  <si>
    <t>VLE/ILT</t>
  </si>
  <si>
    <t>Technical support/development</t>
  </si>
  <si>
    <t>Teaching, Support, Administration</t>
  </si>
  <si>
    <t>Further Education</t>
  </si>
  <si>
    <t>College or Further Education provider</t>
  </si>
  <si>
    <t>3rd</t>
  </si>
  <si>
    <t>1st</t>
  </si>
  <si>
    <t>4th</t>
  </si>
  <si>
    <t>5th</t>
  </si>
  <si>
    <t>2nd</t>
  </si>
  <si>
    <t>6th</t>
  </si>
  <si>
    <t>Would like to</t>
  </si>
  <si>
    <t>Would like to</t>
  </si>
  <si>
    <t>Unaware of</t>
  </si>
  <si>
    <t>Yes</t>
  </si>
  <si>
    <t>Yes</t>
  </si>
  <si>
    <t>Unaware of</t>
  </si>
  <si>
    <t>No</t>
  </si>
  <si>
    <t>No</t>
  </si>
  <si>
    <t>No</t>
  </si>
  <si>
    <t>No</t>
  </si>
  <si>
    <t>Yes</t>
  </si>
  <si>
    <t>Registered for CMALT (CMALT candidate)</t>
  </si>
  <si>
    <t>Not sure / none of these</t>
  </si>
  <si>
    <t>Male</t>
  </si>
  <si>
    <t>25-35</t>
  </si>
  <si>
    <t>Wales</t>
  </si>
  <si>
    <t>Employed full-time</t>
  </si>
  <si>
    <t>Programmes eLearning Officer</t>
  </si>
  <si>
    <t>Technical support/development</t>
  </si>
  <si>
    <t>Management/leadership</t>
  </si>
  <si>
    <t>Higher Education</t>
  </si>
  <si>
    <t>University or Higher Education provider</t>
  </si>
  <si>
    <t>Don't know</t>
  </si>
  <si>
    <t>Don't know</t>
  </si>
  <si>
    <t>Don't know</t>
  </si>
  <si>
    <t>Don't know</t>
  </si>
  <si>
    <t>Don't know</t>
  </si>
  <si>
    <t>Don't know</t>
  </si>
  <si>
    <t>Don't know</t>
  </si>
  <si>
    <t>1st</t>
  </si>
  <si>
    <t>2nd</t>
  </si>
  <si>
    <t>5th</t>
  </si>
  <si>
    <t>Don't know</t>
  </si>
  <si>
    <t>6th</t>
  </si>
  <si>
    <t>5th</t>
  </si>
  <si>
    <t>Unaware of</t>
  </si>
  <si>
    <t>Unaware of</t>
  </si>
  <si>
    <t>Unaware of</t>
  </si>
  <si>
    <t>Unaware of</t>
  </si>
  <si>
    <t>Unaware of</t>
  </si>
  <si>
    <t>Unaware of</t>
  </si>
  <si>
    <t>Unaware of</t>
  </si>
  <si>
    <t>Would like to</t>
  </si>
  <si>
    <t>Would like to</t>
  </si>
  <si>
    <t>Yes</t>
  </si>
  <si>
    <t>No</t>
  </si>
  <si>
    <t>Female</t>
  </si>
  <si>
    <t>36-45</t>
  </si>
  <si>
    <t>Other European country</t>
  </si>
  <si>
    <t>Employed full-time</t>
  </si>
  <si>
    <t>teacher</t>
  </si>
  <si>
    <t>Teaching</t>
  </si>
  <si>
    <t>Teaching, Support, Technical support/development</t>
  </si>
  <si>
    <t>Further Education, Adult and community learning</t>
  </si>
  <si>
    <t>College or Further Education provider</t>
  </si>
  <si>
    <t>1st</t>
  </si>
  <si>
    <t>2nd</t>
  </si>
  <si>
    <t>3rd</t>
  </si>
  <si>
    <t>4th</t>
  </si>
  <si>
    <t>4th</t>
  </si>
  <si>
    <t>4th</t>
  </si>
  <si>
    <t>Yes</t>
  </si>
  <si>
    <t>Yes</t>
  </si>
  <si>
    <t>Yes</t>
  </si>
  <si>
    <t>Yes</t>
  </si>
  <si>
    <t>Yes</t>
  </si>
  <si>
    <t>Would like to</t>
  </si>
  <si>
    <t>Would like to</t>
  </si>
  <si>
    <t>Would like to</t>
  </si>
  <si>
    <t>Yes</t>
  </si>
  <si>
    <t>Would like to</t>
  </si>
  <si>
    <t>Yes</t>
  </si>
  <si>
    <t>Employed by a member organisation</t>
  </si>
  <si>
    <t>MOOC SIG, OER SIG</t>
  </si>
  <si>
    <t>Journal reviewer</t>
  </si>
  <si>
    <t>Male</t>
  </si>
  <si>
    <t>36-45</t>
  </si>
  <si>
    <t>England</t>
  </si>
  <si>
    <t>Employed full-time</t>
  </si>
  <si>
    <t>Senior Co-Design Manager</t>
  </si>
  <si>
    <t>Support</t>
  </si>
  <si>
    <t>Research, Support, Administration, Technical support/development</t>
  </si>
  <si>
    <t>Further Education, Higher Education, Third sector</t>
  </si>
  <si>
    <t>Third sector organisation</t>
  </si>
  <si>
    <t>1st</t>
  </si>
  <si>
    <t>6th</t>
  </si>
  <si>
    <t>2nd</t>
  </si>
  <si>
    <t>5th</t>
  </si>
  <si>
    <t>3rd</t>
  </si>
  <si>
    <t>4th</t>
  </si>
  <si>
    <t>Yes</t>
  </si>
  <si>
    <t>Yes</t>
  </si>
  <si>
    <t>Yes</t>
  </si>
  <si>
    <t>Yes</t>
  </si>
  <si>
    <t>Yes</t>
  </si>
  <si>
    <t>Yes</t>
  </si>
  <si>
    <t>Yes</t>
  </si>
  <si>
    <t>Yes</t>
  </si>
  <si>
    <t>Yes</t>
  </si>
  <si>
    <t>Yes</t>
  </si>
  <si>
    <t>Yes</t>
  </si>
  <si>
    <t>Employed by a member organisation, Associate Member, Registered for CMALT (CMALT candidate)</t>
  </si>
  <si>
    <t>ViTAL SIG, White Rose SIG</t>
  </si>
  <si>
    <t>Not sure / none of these</t>
  </si>
  <si>
    <t>Male</t>
  </si>
  <si>
    <t>25-35</t>
  </si>
  <si>
    <t>England</t>
  </si>
  <si>
    <t>Employed full-time</t>
  </si>
  <si>
    <t>Technology Enhanced Learning Manager</t>
  </si>
  <si>
    <t>Management/leadership</t>
  </si>
  <si>
    <t>Teaching, Research, Management/leadership, Support</t>
  </si>
  <si>
    <t>Higher Education</t>
  </si>
  <si>
    <t>University or Higher Education provider</t>
  </si>
  <si>
    <t>2nd</t>
  </si>
  <si>
    <t>5th</t>
  </si>
  <si>
    <t>6th</t>
  </si>
  <si>
    <t>3rd</t>
  </si>
  <si>
    <t>1st</t>
  </si>
  <si>
    <t>4th</t>
  </si>
  <si>
    <t>Yes</t>
  </si>
  <si>
    <t>Yes</t>
  </si>
  <si>
    <t>Yes</t>
  </si>
  <si>
    <t>Yes</t>
  </si>
  <si>
    <t>Yes</t>
  </si>
  <si>
    <t>Would like to</t>
  </si>
  <si>
    <t>Would like to</t>
  </si>
  <si>
    <t>Would like to</t>
  </si>
  <si>
    <t>Would like to</t>
  </si>
  <si>
    <t>Would like to</t>
  </si>
  <si>
    <t>Yes</t>
  </si>
  <si>
    <t>Ordinary Member, Certified Member (CMALT Holder), Employed by a member organisation</t>
  </si>
  <si>
    <t>East Midlands SIG</t>
  </si>
  <si>
    <t>CMALT Development Group</t>
  </si>
  <si>
    <t>Male</t>
  </si>
  <si>
    <t>36-45</t>
  </si>
  <si>
    <t>England</t>
  </si>
  <si>
    <t>Employed full-time</t>
  </si>
  <si>
    <t>eLearning Consultant</t>
  </si>
  <si>
    <t>Management/leadership</t>
  </si>
  <si>
    <t>Management/leadership, Support, Administration, Technical support/development</t>
  </si>
  <si>
    <t>Higher Education</t>
  </si>
  <si>
    <t>University or Higher Education provider</t>
  </si>
  <si>
    <t>1st</t>
  </si>
  <si>
    <t>2nd</t>
  </si>
  <si>
    <t>4th</t>
  </si>
  <si>
    <t>6th</t>
  </si>
  <si>
    <t>5th</t>
  </si>
  <si>
    <t>3rd</t>
  </si>
  <si>
    <t>No</t>
  </si>
  <si>
    <t>Yes</t>
  </si>
  <si>
    <t>No</t>
  </si>
  <si>
    <t>Would like to</t>
  </si>
  <si>
    <t>Yes</t>
  </si>
  <si>
    <t>No</t>
  </si>
  <si>
    <t>Yes</t>
  </si>
  <si>
    <t>No</t>
  </si>
  <si>
    <t>Yes</t>
  </si>
  <si>
    <t>Yes</t>
  </si>
  <si>
    <t>Yes</t>
  </si>
  <si>
    <t>Ordinary Member</t>
  </si>
  <si>
    <t>Not sure / none</t>
  </si>
  <si>
    <t>Not sure / none of these</t>
  </si>
  <si>
    <t>Male</t>
  </si>
  <si>
    <t>46-55</t>
  </si>
  <si>
    <t>England</t>
  </si>
  <si>
    <t>Employed full-time</t>
  </si>
  <si>
    <t>Lecturer</t>
  </si>
  <si>
    <t>Teaching</t>
  </si>
  <si>
    <t>Research, Management/leadership, Technical support/development</t>
  </si>
  <si>
    <t>Higher Education</t>
  </si>
  <si>
    <t>University or Higher Education provider</t>
  </si>
  <si>
    <t>1st</t>
  </si>
  <si>
    <t>2nd</t>
  </si>
  <si>
    <t>4th</t>
  </si>
  <si>
    <t>5th</t>
  </si>
  <si>
    <t>3rd</t>
  </si>
  <si>
    <t>6th</t>
  </si>
  <si>
    <t>Yes</t>
  </si>
  <si>
    <t>Yes</t>
  </si>
  <si>
    <t>Yes</t>
  </si>
  <si>
    <t>Yes</t>
  </si>
  <si>
    <t>Yes</t>
  </si>
  <si>
    <t>No</t>
  </si>
  <si>
    <t>Yes</t>
  </si>
  <si>
    <t>Yes</t>
  </si>
  <si>
    <t>Yes</t>
  </si>
  <si>
    <t>Yes</t>
  </si>
  <si>
    <t>Yes</t>
  </si>
  <si>
    <t>Certified Member (CMALT Holder)</t>
  </si>
  <si>
    <t>ALT Scotland</t>
  </si>
  <si>
    <t>Pending CMALT assessor</t>
  </si>
  <si>
    <t>Female</t>
  </si>
  <si>
    <t>36-45</t>
  </si>
  <si>
    <t>Scotland</t>
  </si>
  <si>
    <t>Employed full-time</t>
  </si>
  <si>
    <t>Lecturer</t>
  </si>
  <si>
    <t>Teaching</t>
  </si>
  <si>
    <t>Research, Management/leadership, Support, Technical support/development</t>
  </si>
  <si>
    <t>Higher Education</t>
  </si>
  <si>
    <t>University or Higher Education provider</t>
  </si>
  <si>
    <t>Don't know</t>
  </si>
  <si>
    <t>Don't know</t>
  </si>
  <si>
    <t>Don't know</t>
  </si>
  <si>
    <t>Don't know</t>
  </si>
  <si>
    <t>4th</t>
  </si>
  <si>
    <t>2nd</t>
  </si>
  <si>
    <t>1st</t>
  </si>
  <si>
    <t>3rd</t>
  </si>
  <si>
    <t>5th</t>
  </si>
  <si>
    <t>6th</t>
  </si>
  <si>
    <t>No</t>
  </si>
  <si>
    <t>Would like to</t>
  </si>
  <si>
    <t>Yes</t>
  </si>
  <si>
    <t>Yes</t>
  </si>
  <si>
    <t>Would like to</t>
  </si>
  <si>
    <t>Would like to</t>
  </si>
  <si>
    <t>Don't know</t>
  </si>
  <si>
    <t>Yes</t>
  </si>
  <si>
    <t>Yes</t>
  </si>
  <si>
    <t>Yes</t>
  </si>
  <si>
    <t>Yes</t>
  </si>
  <si>
    <t>Ordinary Member</t>
  </si>
  <si>
    <t>Not sure / none</t>
  </si>
  <si>
    <t>Not sure / none of these</t>
  </si>
  <si>
    <t>Female</t>
  </si>
  <si>
    <t>56-65</t>
  </si>
  <si>
    <t>Other European country</t>
  </si>
  <si>
    <t>Employed full-time</t>
  </si>
  <si>
    <t>Head of Department</t>
  </si>
  <si>
    <t>Administration</t>
  </si>
  <si>
    <t>Teaching, Research, Management/leadership</t>
  </si>
  <si>
    <t>Higher Education</t>
  </si>
  <si>
    <t>University or Higher Education provider</t>
  </si>
  <si>
    <t>Don't know</t>
  </si>
  <si>
    <t>Don't know</t>
  </si>
  <si>
    <t>Don't know</t>
  </si>
  <si>
    <t>Don't know</t>
  </si>
  <si>
    <t>Don't know</t>
  </si>
  <si>
    <t>1st</t>
  </si>
  <si>
    <t>3rd</t>
  </si>
  <si>
    <t>4th</t>
  </si>
  <si>
    <t>5th</t>
  </si>
  <si>
    <t>2nd</t>
  </si>
  <si>
    <t>6th</t>
  </si>
  <si>
    <t>Would like to</t>
  </si>
  <si>
    <t>Would like to</t>
  </si>
  <si>
    <t>Yes</t>
  </si>
  <si>
    <t>Yes</t>
  </si>
  <si>
    <t>Yes</t>
  </si>
  <si>
    <t>Unaware of</t>
  </si>
  <si>
    <t>Would like to</t>
  </si>
  <si>
    <t>Would like to</t>
  </si>
  <si>
    <t>Would like to</t>
  </si>
  <si>
    <t>Would like to</t>
  </si>
  <si>
    <t>Yes</t>
  </si>
  <si>
    <t>Ordinary Member</t>
  </si>
  <si>
    <t>Not sure / none</t>
  </si>
  <si>
    <t>Not sure / none of these</t>
  </si>
  <si>
    <t>Female</t>
  </si>
  <si>
    <t>46-55</t>
  </si>
  <si>
    <t>England</t>
  </si>
  <si>
    <t>Employed full-time</t>
  </si>
  <si>
    <t>elearning consultant</t>
  </si>
  <si>
    <t>Support</t>
  </si>
  <si>
    <t>Research, Management/leadership</t>
  </si>
  <si>
    <t>Higher Education</t>
  </si>
  <si>
    <t>University or Higher Education provider</t>
  </si>
  <si>
    <t>1st</t>
  </si>
  <si>
    <t>2nd</t>
  </si>
  <si>
    <t>4th</t>
  </si>
  <si>
    <t>3rd</t>
  </si>
  <si>
    <t>5th</t>
  </si>
  <si>
    <t>6th</t>
  </si>
  <si>
    <t>Yes</t>
  </si>
  <si>
    <t>Yes</t>
  </si>
  <si>
    <t>Yes</t>
  </si>
  <si>
    <t>Yes</t>
  </si>
  <si>
    <t>Yes</t>
  </si>
  <si>
    <t>No</t>
  </si>
  <si>
    <t>Yes</t>
  </si>
  <si>
    <t>Yes</t>
  </si>
  <si>
    <t>Yes</t>
  </si>
  <si>
    <t>Yes</t>
  </si>
  <si>
    <t>Yes</t>
  </si>
  <si>
    <t>Employed by a member organisation, Registered for CMALT (CMALT candidate)</t>
  </si>
  <si>
    <t>MOOC SIG, OER SIG</t>
  </si>
  <si>
    <t>Not sure / none of these</t>
  </si>
  <si>
    <t>Male</t>
  </si>
  <si>
    <t>46-55</t>
  </si>
  <si>
    <t>England</t>
  </si>
  <si>
    <t>Employed full-time</t>
  </si>
  <si>
    <t>Management/leadership</t>
  </si>
  <si>
    <t>Teaching, Research, Management/leadership, Support, Administration</t>
  </si>
  <si>
    <t>Higher Education</t>
  </si>
  <si>
    <t>University or Higher Education provider</t>
  </si>
  <si>
    <t>4th</t>
  </si>
  <si>
    <t>5th</t>
  </si>
  <si>
    <t>3rd</t>
  </si>
  <si>
    <t>6th</t>
  </si>
  <si>
    <t>2nd</t>
  </si>
  <si>
    <t>1st</t>
  </si>
  <si>
    <t>Yes</t>
  </si>
  <si>
    <t>Yes</t>
  </si>
  <si>
    <t>Yes</t>
  </si>
  <si>
    <t>Yes</t>
  </si>
  <si>
    <t>Yes</t>
  </si>
  <si>
    <t>No</t>
  </si>
  <si>
    <t>No</t>
  </si>
  <si>
    <t>No</t>
  </si>
  <si>
    <t>No</t>
  </si>
  <si>
    <t>No</t>
  </si>
  <si>
    <t>Yes</t>
  </si>
  <si>
    <t>Ordinary Member</t>
  </si>
  <si>
    <t>Not sure / none</t>
  </si>
  <si>
    <t>Journal editorial board, Journal reviewer</t>
  </si>
  <si>
    <t>Female</t>
  </si>
  <si>
    <t>56-65</t>
  </si>
  <si>
    <t>Outside of Europe</t>
  </si>
  <si>
    <t>Employed full-time</t>
  </si>
  <si>
    <t>Director</t>
  </si>
  <si>
    <t>Management/leadership</t>
  </si>
  <si>
    <t>Research</t>
  </si>
  <si>
    <t>Higher Education</t>
  </si>
  <si>
    <t>University or Higher Education provider</t>
  </si>
  <si>
    <t>Don't know</t>
  </si>
  <si>
    <t>Don't know</t>
  </si>
  <si>
    <t>Don't know</t>
  </si>
  <si>
    <t>1st</t>
  </si>
  <si>
    <t>3rd</t>
  </si>
  <si>
    <t>5th</t>
  </si>
  <si>
    <t>2nd</t>
  </si>
  <si>
    <t>6th</t>
  </si>
  <si>
    <t>4th</t>
  </si>
  <si>
    <t>No</t>
  </si>
  <si>
    <t>No</t>
  </si>
  <si>
    <t>No</t>
  </si>
  <si>
    <t>No</t>
  </si>
  <si>
    <t>No</t>
  </si>
  <si>
    <t>No</t>
  </si>
  <si>
    <t>No</t>
  </si>
  <si>
    <t>No</t>
  </si>
  <si>
    <t>No</t>
  </si>
  <si>
    <t>No</t>
  </si>
  <si>
    <t>No</t>
  </si>
  <si>
    <t>Female</t>
  </si>
  <si>
    <t>46-55</t>
  </si>
  <si>
    <t>England</t>
  </si>
  <si>
    <t>Employed part-time</t>
  </si>
  <si>
    <t>Lecturer</t>
  </si>
  <si>
    <t>Teaching</t>
  </si>
  <si>
    <t>Research</t>
  </si>
  <si>
    <t>Higher Education</t>
  </si>
  <si>
    <t>University or Higher Education provider</t>
  </si>
  <si>
    <t>2nd</t>
  </si>
  <si>
    <t>1st</t>
  </si>
  <si>
    <t>6th</t>
  </si>
  <si>
    <t>3rd</t>
  </si>
  <si>
    <t>5th</t>
  </si>
  <si>
    <t>4th</t>
  </si>
  <si>
    <t>No</t>
  </si>
  <si>
    <t>No</t>
  </si>
  <si>
    <t>Would like to</t>
  </si>
  <si>
    <t>Yes</t>
  </si>
  <si>
    <t>No</t>
  </si>
  <si>
    <t>No</t>
  </si>
  <si>
    <t>No</t>
  </si>
  <si>
    <t>No</t>
  </si>
  <si>
    <t>Yes</t>
  </si>
  <si>
    <t>Yes</t>
  </si>
  <si>
    <t>Yes</t>
  </si>
  <si>
    <t>Employed by a member organisation</t>
  </si>
  <si>
    <t>North West England SIG</t>
  </si>
  <si>
    <t>Not sure / none of these</t>
  </si>
  <si>
    <t>Male</t>
  </si>
  <si>
    <t>46-55</t>
  </si>
  <si>
    <t>England</t>
  </si>
  <si>
    <t>Employed full-time</t>
  </si>
  <si>
    <t>Principal Lecturer</t>
  </si>
  <si>
    <t>Management/leadership</t>
  </si>
  <si>
    <t>Management/leadership</t>
  </si>
  <si>
    <t>Higher Education</t>
  </si>
  <si>
    <t>University or Higher Education provider</t>
  </si>
  <si>
    <t>2nd</t>
  </si>
  <si>
    <t>1st</t>
  </si>
  <si>
    <t>3rd</t>
  </si>
  <si>
    <t>4th</t>
  </si>
  <si>
    <t>5th</t>
  </si>
  <si>
    <t>6th</t>
  </si>
  <si>
    <t>Would like to</t>
  </si>
  <si>
    <t>Would like to</t>
  </si>
  <si>
    <t>No</t>
  </si>
  <si>
    <t>No</t>
  </si>
  <si>
    <t>Yes</t>
  </si>
  <si>
    <t>No</t>
  </si>
  <si>
    <t>Yes</t>
  </si>
  <si>
    <t>Yes</t>
  </si>
  <si>
    <t>Yes</t>
  </si>
  <si>
    <t>Yes</t>
  </si>
  <si>
    <t>Yes</t>
  </si>
  <si>
    <t>Not sure</t>
  </si>
  <si>
    <t>Not sure / none of these</t>
  </si>
  <si>
    <t>Male</t>
  </si>
  <si>
    <t>36-45</t>
  </si>
  <si>
    <t>England</t>
  </si>
  <si>
    <t>Employed full-time</t>
  </si>
  <si>
    <t>Development Officer</t>
  </si>
  <si>
    <t>Technical support/development</t>
  </si>
  <si>
    <t>Teaching, Support, Administration</t>
  </si>
  <si>
    <t>Higher Education</t>
  </si>
  <si>
    <t>University or Higher Education provider</t>
  </si>
  <si>
    <t>Don't know</t>
  </si>
  <si>
    <t>6th</t>
  </si>
  <si>
    <t>2nd</t>
  </si>
  <si>
    <t>3rd</t>
  </si>
  <si>
    <t>5th</t>
  </si>
  <si>
    <t>1st</t>
  </si>
  <si>
    <t>4th</t>
  </si>
  <si>
    <t>Yes</t>
  </si>
  <si>
    <t>Yes</t>
  </si>
  <si>
    <t>Yes</t>
  </si>
  <si>
    <t>Yes</t>
  </si>
  <si>
    <t>Unaware of</t>
  </si>
  <si>
    <t>Yes</t>
  </si>
  <si>
    <t>Don't know</t>
  </si>
  <si>
    <t>Don't know</t>
  </si>
  <si>
    <t>Don't know</t>
  </si>
  <si>
    <t>Would like to</t>
  </si>
  <si>
    <t>Yes</t>
  </si>
  <si>
    <t>Ordinary Member, Registered for CMALT (CMALT candidate)</t>
  </si>
  <si>
    <t>East Midlands SIG</t>
  </si>
  <si>
    <t>Not sure / none of these</t>
  </si>
  <si>
    <t>Female</t>
  </si>
  <si>
    <t>46-55</t>
  </si>
  <si>
    <t>England</t>
  </si>
  <si>
    <t>Employed full-time</t>
  </si>
  <si>
    <t>Learning Technologist</t>
  </si>
  <si>
    <t>Support</t>
  </si>
  <si>
    <t>Research, Technical support/development</t>
  </si>
  <si>
    <t>Higher Education</t>
  </si>
  <si>
    <t>University or Higher Education provider</t>
  </si>
  <si>
    <t>3rd</t>
  </si>
  <si>
    <t>5th</t>
  </si>
  <si>
    <t>6th</t>
  </si>
  <si>
    <t>4th</t>
  </si>
  <si>
    <t>1st</t>
  </si>
  <si>
    <t>2nd</t>
  </si>
  <si>
    <t>No</t>
  </si>
  <si>
    <t>Would like to</t>
  </si>
  <si>
    <t>Yes</t>
  </si>
  <si>
    <t>Yes</t>
  </si>
  <si>
    <t>No</t>
  </si>
  <si>
    <t>No</t>
  </si>
  <si>
    <t>Don't know</t>
  </si>
  <si>
    <t>No</t>
  </si>
  <si>
    <t>No</t>
  </si>
  <si>
    <t>No</t>
  </si>
  <si>
    <t>Yes</t>
  </si>
  <si>
    <t>Certified Member (CMALT Holder)</t>
  </si>
  <si>
    <t>Not sure / none</t>
  </si>
  <si>
    <t>Not sure / none of these</t>
  </si>
  <si>
    <t>Male</t>
  </si>
  <si>
    <t>56-65</t>
  </si>
  <si>
    <t>England</t>
  </si>
  <si>
    <t>Employed full-time</t>
  </si>
  <si>
    <t>Principal Lecturer, Academic Development</t>
  </si>
  <si>
    <t>Academic Development</t>
  </si>
  <si>
    <t>Management/leadership, Support, Technical support/development</t>
  </si>
  <si>
    <t>Higher Education</t>
  </si>
  <si>
    <t>University or Higher Education provider</t>
  </si>
  <si>
    <t>6th</t>
  </si>
  <si>
    <t>1st</t>
  </si>
  <si>
    <t>3rd</t>
  </si>
  <si>
    <t>2nd</t>
  </si>
  <si>
    <t>5th</t>
  </si>
  <si>
    <t>4th</t>
  </si>
  <si>
    <t>No</t>
  </si>
  <si>
    <t>Yes</t>
  </si>
  <si>
    <t>Yes</t>
  </si>
  <si>
    <t>Yes</t>
  </si>
  <si>
    <t>Yes</t>
  </si>
  <si>
    <t>No</t>
  </si>
  <si>
    <t>No</t>
  </si>
  <si>
    <t>No</t>
  </si>
  <si>
    <t>Yes</t>
  </si>
  <si>
    <t>No</t>
  </si>
  <si>
    <t>Yes</t>
  </si>
  <si>
    <t>Associate Member</t>
  </si>
  <si>
    <t>ALT Scotland, MOOC SIG</t>
  </si>
  <si>
    <t>Not sure / none of these</t>
  </si>
  <si>
    <t>Male</t>
  </si>
  <si>
    <t>46-55</t>
  </si>
  <si>
    <t>Scotland</t>
  </si>
  <si>
    <t>Employed full-time</t>
  </si>
  <si>
    <t>senior lecturer</t>
  </si>
  <si>
    <t>Teaching</t>
  </si>
  <si>
    <t>Research, Management/leadership, Support, Technical support/development</t>
  </si>
  <si>
    <t>Higher Education</t>
  </si>
  <si>
    <t>University or Higher Education provider</t>
  </si>
  <si>
    <t>1st</t>
  </si>
  <si>
    <t>2nd</t>
  </si>
  <si>
    <t>2nd</t>
  </si>
  <si>
    <t>1st</t>
  </si>
  <si>
    <t>2nd</t>
  </si>
  <si>
    <t>3rd</t>
  </si>
  <si>
    <t>Would like to</t>
  </si>
  <si>
    <t>Yes</t>
  </si>
  <si>
    <t>Yes</t>
  </si>
  <si>
    <t>Would like to</t>
  </si>
  <si>
    <t>Would like to</t>
  </si>
  <si>
    <t>Would like to</t>
  </si>
  <si>
    <t>Would like to</t>
  </si>
  <si>
    <t>Would like to</t>
  </si>
  <si>
    <t>Would like to</t>
  </si>
  <si>
    <t>Would like to</t>
  </si>
  <si>
    <t>Yes</t>
  </si>
  <si>
    <t>Ordinary Member, Employed by a member organisation</t>
  </si>
  <si>
    <t>Games and Learning SIG</t>
  </si>
  <si>
    <t>Conference programme Committee, Journal reviewer</t>
  </si>
  <si>
    <t>Male</t>
  </si>
  <si>
    <t>46-55</t>
  </si>
  <si>
    <t>England</t>
  </si>
  <si>
    <t>Employed full-time</t>
  </si>
  <si>
    <t>Director</t>
  </si>
  <si>
    <t>Management/leadership</t>
  </si>
  <si>
    <t>Research</t>
  </si>
  <si>
    <t>Further Education, Higher Education</t>
  </si>
  <si>
    <t>College or Further Education provider, University or Higher Education provider</t>
  </si>
  <si>
    <t>5th</t>
  </si>
  <si>
    <t>1st</t>
  </si>
  <si>
    <t>2nd</t>
  </si>
  <si>
    <t>3rd</t>
  </si>
  <si>
    <t>4th</t>
  </si>
  <si>
    <t>6th</t>
  </si>
  <si>
    <t>Yes</t>
  </si>
  <si>
    <t>Yes</t>
  </si>
  <si>
    <t>Would like to</t>
  </si>
  <si>
    <t>Yes</t>
  </si>
  <si>
    <t>Yes</t>
  </si>
  <si>
    <t>No</t>
  </si>
  <si>
    <t>Unaware of</t>
  </si>
  <si>
    <t>Unaware of</t>
  </si>
  <si>
    <t>Unaware of</t>
  </si>
  <si>
    <t>Unaware of</t>
  </si>
  <si>
    <t>Yes</t>
  </si>
  <si>
    <t>Ordinary Member</t>
  </si>
  <si>
    <t>Not sure / none of these</t>
  </si>
  <si>
    <t>Male</t>
  </si>
  <si>
    <t>36-45</t>
  </si>
  <si>
    <t>England</t>
  </si>
  <si>
    <t>Employed full-time</t>
  </si>
  <si>
    <t>Head of Online Programmes</t>
  </si>
  <si>
    <t>Management/leadership</t>
  </si>
  <si>
    <t>Teaching, Research</t>
  </si>
  <si>
    <t>Higher Education</t>
  </si>
  <si>
    <t>University or Higher Education provider</t>
  </si>
  <si>
    <t>Don't know</t>
  </si>
  <si>
    <t>2nd</t>
  </si>
  <si>
    <t>4th</t>
  </si>
  <si>
    <t>3rd</t>
  </si>
  <si>
    <t>1st</t>
  </si>
  <si>
    <t>5th</t>
  </si>
  <si>
    <t>6th</t>
  </si>
  <si>
    <t>Yes</t>
  </si>
  <si>
    <t>Would like to</t>
  </si>
  <si>
    <t>Yes</t>
  </si>
  <si>
    <t>Yes</t>
  </si>
  <si>
    <t>Yes</t>
  </si>
  <si>
    <t>Would like to</t>
  </si>
  <si>
    <t>Don't know</t>
  </si>
  <si>
    <t>Yes</t>
  </si>
  <si>
    <t>Yes</t>
  </si>
  <si>
    <t>Yes</t>
  </si>
  <si>
    <t>Yes</t>
  </si>
  <si>
    <t>Certified Member (CMALT Holder)</t>
  </si>
  <si>
    <t>Not sure / none</t>
  </si>
  <si>
    <t>CMALT Development Group</t>
  </si>
  <si>
    <t>Female</t>
  </si>
  <si>
    <t>56-65</t>
  </si>
  <si>
    <t>England</t>
  </si>
  <si>
    <t>Self-employed</t>
  </si>
  <si>
    <t>e-learning consultant</t>
  </si>
  <si>
    <t>Support</t>
  </si>
  <si>
    <t>Administration</t>
  </si>
  <si>
    <t>Further Education, Higher Education</t>
  </si>
  <si>
    <t>Jisc</t>
  </si>
  <si>
    <t>5th</t>
  </si>
  <si>
    <t>6th</t>
  </si>
  <si>
    <t>1st</t>
  </si>
  <si>
    <t>4th</t>
  </si>
  <si>
    <t>3rd</t>
  </si>
  <si>
    <t>2nd</t>
  </si>
  <si>
    <t>Yes</t>
  </si>
  <si>
    <t>Would like to</t>
  </si>
  <si>
    <t>Yes</t>
  </si>
  <si>
    <t>Yes</t>
  </si>
  <si>
    <t>Yes</t>
  </si>
  <si>
    <t>No</t>
  </si>
  <si>
    <t>Unaware of</t>
  </si>
  <si>
    <t>Unaware of</t>
  </si>
  <si>
    <t>Unaware of</t>
  </si>
  <si>
    <t>Unaware of</t>
  </si>
  <si>
    <t>Yes</t>
  </si>
  <si>
    <t>Employed by a member organisation</t>
  </si>
  <si>
    <t>MOOC SIG</t>
  </si>
  <si>
    <t>Not sure / none of these</t>
  </si>
  <si>
    <t>Female</t>
  </si>
  <si>
    <t>36-45</t>
  </si>
  <si>
    <t>England</t>
  </si>
  <si>
    <t>Employed full-time</t>
  </si>
  <si>
    <t>Professional Specialist in Learning Design</t>
  </si>
  <si>
    <t>Support</t>
  </si>
  <si>
    <t>Teaching, Technical support/development</t>
  </si>
  <si>
    <t>Higher Education</t>
  </si>
  <si>
    <t>University or Higher Education provider</t>
  </si>
  <si>
    <t>1st</t>
  </si>
  <si>
    <t>2nd</t>
  </si>
  <si>
    <t>3rd</t>
  </si>
  <si>
    <t>4th</t>
  </si>
  <si>
    <t>5th</t>
  </si>
  <si>
    <t>6th</t>
  </si>
  <si>
    <t>Would like to</t>
  </si>
  <si>
    <t>Yes</t>
  </si>
  <si>
    <t>Yes</t>
  </si>
  <si>
    <t>Yes</t>
  </si>
  <si>
    <t>Would like to</t>
  </si>
  <si>
    <t>Unaware of</t>
  </si>
  <si>
    <t>Unaware of</t>
  </si>
  <si>
    <t>Unaware of</t>
  </si>
  <si>
    <t>Unaware of</t>
  </si>
  <si>
    <t>Unaware of</t>
  </si>
  <si>
    <t>Yes</t>
  </si>
  <si>
    <t>Certified Member (CMALT Holder)</t>
  </si>
  <si>
    <t>Not sure / none of these</t>
  </si>
  <si>
    <t>Male</t>
  </si>
  <si>
    <t>36-45</t>
  </si>
  <si>
    <t>England</t>
  </si>
  <si>
    <t>Employed full-time</t>
  </si>
  <si>
    <t>Advisor</t>
  </si>
  <si>
    <t>Academic</t>
  </si>
  <si>
    <t>Teaching, Research, Management/leadership, Support, Administration, Technical support/development</t>
  </si>
  <si>
    <t>Higher Education</t>
  </si>
  <si>
    <t>University or Higher Education provider</t>
  </si>
  <si>
    <t>5th</t>
  </si>
  <si>
    <t>6th</t>
  </si>
  <si>
    <t>2nd</t>
  </si>
  <si>
    <t>4th</t>
  </si>
  <si>
    <t>1st</t>
  </si>
  <si>
    <t>3rd</t>
  </si>
  <si>
    <t>Yes</t>
  </si>
  <si>
    <t>Yes</t>
  </si>
  <si>
    <t>Would like to</t>
  </si>
  <si>
    <t>Yes</t>
  </si>
  <si>
    <t>Yes</t>
  </si>
  <si>
    <t>Would like to</t>
  </si>
  <si>
    <t>Would like to</t>
  </si>
  <si>
    <t>Would like to</t>
  </si>
  <si>
    <t>Would like to</t>
  </si>
  <si>
    <t>Would like to</t>
  </si>
  <si>
    <t>Yes</t>
  </si>
  <si>
    <t>Employed by a member organisation</t>
  </si>
  <si>
    <t>White Rose SIG</t>
  </si>
  <si>
    <t>Not sure / none of these</t>
  </si>
  <si>
    <t>Female</t>
  </si>
  <si>
    <t>25-35</t>
  </si>
  <si>
    <t>England</t>
  </si>
  <si>
    <t>Employed full-time</t>
  </si>
  <si>
    <t>Support</t>
  </si>
  <si>
    <t>Technical support/development</t>
  </si>
  <si>
    <t>Higher Education</t>
  </si>
  <si>
    <t>University or Higher Education provider</t>
  </si>
  <si>
    <t>1st</t>
  </si>
  <si>
    <t>2nd</t>
  </si>
  <si>
    <t>2nd</t>
  </si>
  <si>
    <t>1st</t>
  </si>
  <si>
    <t>2nd</t>
  </si>
  <si>
    <t>2nd</t>
  </si>
  <si>
    <t>Yes</t>
  </si>
  <si>
    <t>Yes</t>
  </si>
  <si>
    <t>Yes</t>
  </si>
  <si>
    <t>Yes</t>
  </si>
  <si>
    <t>Yes</t>
  </si>
  <si>
    <t>Would like to</t>
  </si>
  <si>
    <t>Yes</t>
  </si>
  <si>
    <t>Yes</t>
  </si>
  <si>
    <t>Yes</t>
  </si>
  <si>
    <t>Yes</t>
  </si>
  <si>
    <t>Yes</t>
  </si>
  <si>
    <t>Employed by a member organisation, Associate Member</t>
  </si>
  <si>
    <t>MOOC SIG, OER SIG, M25 SIG</t>
  </si>
  <si>
    <t>Journal reviewer, SIG committee</t>
  </si>
  <si>
    <t>Male</t>
  </si>
  <si>
    <t>36-45</t>
  </si>
  <si>
    <t>England</t>
  </si>
  <si>
    <t>Employed full-time</t>
  </si>
  <si>
    <t>Learning Technology Support</t>
  </si>
  <si>
    <t>Support</t>
  </si>
  <si>
    <t>Research, Management/leadership, Administration, Technical support/development, staff development / training</t>
  </si>
  <si>
    <t>Higher Education</t>
  </si>
  <si>
    <t>University or Higher Education provider</t>
  </si>
  <si>
    <t>1st</t>
  </si>
  <si>
    <t>4th</t>
  </si>
  <si>
    <t>2nd</t>
  </si>
  <si>
    <t>5th</t>
  </si>
  <si>
    <t>3rd</t>
  </si>
  <si>
    <t>6th</t>
  </si>
  <si>
    <t>Would like to</t>
  </si>
  <si>
    <t>Would like to</t>
  </si>
  <si>
    <t>Would like to</t>
  </si>
  <si>
    <t>Yes</t>
  </si>
  <si>
    <t>Would like to</t>
  </si>
  <si>
    <t>Unaware of</t>
  </si>
  <si>
    <t>Don't know</t>
  </si>
  <si>
    <t>Don't know</t>
  </si>
  <si>
    <t>Don't know</t>
  </si>
  <si>
    <t>Don't know</t>
  </si>
  <si>
    <t>Yes</t>
  </si>
  <si>
    <t>Certified Member (CMALT Holder), Employed by a member organisation</t>
  </si>
  <si>
    <t>Not sure / none</t>
  </si>
  <si>
    <t>Not sure / none of these</t>
  </si>
  <si>
    <t>Male</t>
  </si>
  <si>
    <t>25-35</t>
  </si>
  <si>
    <t>England</t>
  </si>
  <si>
    <t>Employed full-time</t>
  </si>
  <si>
    <t>Projects Officer</t>
  </si>
  <si>
    <t>All of the above</t>
  </si>
  <si>
    <t>Teaching, Research, Management/leadership, Support, Administration, Technical support/development</t>
  </si>
  <si>
    <t>Higher Education</t>
  </si>
  <si>
    <t>University or Higher Education provider</t>
  </si>
  <si>
    <t>1st</t>
  </si>
  <si>
    <t>2nd</t>
  </si>
  <si>
    <t>3rd</t>
  </si>
  <si>
    <t>4th</t>
  </si>
  <si>
    <t>5th</t>
  </si>
  <si>
    <t>6th</t>
  </si>
  <si>
    <t>Yes</t>
  </si>
  <si>
    <t>Yes</t>
  </si>
  <si>
    <t>Yes</t>
  </si>
  <si>
    <t>No</t>
  </si>
  <si>
    <t>Yes</t>
  </si>
  <si>
    <t>No</t>
  </si>
  <si>
    <t>Yes</t>
  </si>
  <si>
    <t>Yes</t>
  </si>
  <si>
    <t>Yes</t>
  </si>
  <si>
    <t>Yes</t>
  </si>
  <si>
    <t>Yes</t>
  </si>
  <si>
    <t>Ordinary Member, Certified Member (CMALT Holder)</t>
  </si>
  <si>
    <t>MOOC SIG, M25 SIG</t>
  </si>
  <si>
    <t>Conference programme Committee</t>
  </si>
  <si>
    <t>Male</t>
  </si>
  <si>
    <t>46-55</t>
  </si>
  <si>
    <t>England</t>
  </si>
  <si>
    <t>Employed full-time</t>
  </si>
  <si>
    <t>Learning Technologist</t>
  </si>
  <si>
    <t>Research</t>
  </si>
  <si>
    <t>Teaching, Research, Support, Technical support/development</t>
  </si>
  <si>
    <t>Higher Education</t>
  </si>
  <si>
    <t>University or Higher Education provider</t>
  </si>
  <si>
    <t>Don't know</t>
  </si>
  <si>
    <t>5th</t>
  </si>
  <si>
    <t>4th</t>
  </si>
  <si>
    <t>1st</t>
  </si>
  <si>
    <t>3rd</t>
  </si>
  <si>
    <t>2nd</t>
  </si>
  <si>
    <t>6th</t>
  </si>
  <si>
    <t>Yes</t>
  </si>
  <si>
    <t>Yes</t>
  </si>
  <si>
    <t>Yes</t>
  </si>
  <si>
    <t>Yes</t>
  </si>
  <si>
    <t>Would like to</t>
  </si>
  <si>
    <t>Would like to</t>
  </si>
  <si>
    <t>Yes</t>
  </si>
  <si>
    <t>Yes</t>
  </si>
  <si>
    <t>Yes</t>
  </si>
  <si>
    <t>Yes</t>
  </si>
  <si>
    <t>Yes</t>
  </si>
  <si>
    <t>Certified Member (CMALT Holder), Employed by a member organisation</t>
  </si>
  <si>
    <t>White Rose SIG</t>
  </si>
  <si>
    <t>Not sure / none of these</t>
  </si>
  <si>
    <t>Not relevant to me.</t>
  </si>
  <si>
    <t>56-65</t>
  </si>
  <si>
    <t>England</t>
  </si>
  <si>
    <t>Employed full-time, Employed part-time, Self-employed</t>
  </si>
  <si>
    <t>Learning Resources Manager</t>
  </si>
  <si>
    <t>Administration</t>
  </si>
  <si>
    <t>Management/leadership, Support, Technical support/development</t>
  </si>
  <si>
    <t>Higher Education</t>
  </si>
  <si>
    <t>University or Higher Education provider</t>
  </si>
  <si>
    <t>Don't know</t>
  </si>
  <si>
    <t>Don't know</t>
  </si>
  <si>
    <t>3rd</t>
  </si>
  <si>
    <t>1st</t>
  </si>
  <si>
    <t>2nd</t>
  </si>
  <si>
    <t>5th</t>
  </si>
  <si>
    <t>4th</t>
  </si>
  <si>
    <t>6th</t>
  </si>
  <si>
    <t>Yes</t>
  </si>
  <si>
    <t>Yes</t>
  </si>
  <si>
    <t>Would like to</t>
  </si>
  <si>
    <t>Would like to</t>
  </si>
  <si>
    <t>Would like to</t>
  </si>
  <si>
    <t>Would like to</t>
  </si>
  <si>
    <t>Don't know</t>
  </si>
  <si>
    <t>Unaware of</t>
  </si>
  <si>
    <t>Yes</t>
  </si>
  <si>
    <t>Would like to</t>
  </si>
  <si>
    <t>Yes</t>
  </si>
  <si>
    <t>Ordinary Member, Employed by a member organisation</t>
  </si>
  <si>
    <t>MOOC SIG, OER SIG, ViTAL SIG, North West England SIG</t>
  </si>
  <si>
    <t>Not sure / none of these</t>
  </si>
  <si>
    <t>Female</t>
  </si>
  <si>
    <t>46-55</t>
  </si>
  <si>
    <t>England</t>
  </si>
  <si>
    <t>Employed full-time</t>
  </si>
  <si>
    <t>Faculty eLearning Manager</t>
  </si>
  <si>
    <t>Management/leadership</t>
  </si>
  <si>
    <t>Teaching, Support, Administration, Technical support/development</t>
  </si>
  <si>
    <t>Higher Education</t>
  </si>
  <si>
    <t>University or Higher Education provider</t>
  </si>
  <si>
    <t>5th</t>
  </si>
  <si>
    <t>1st</t>
  </si>
  <si>
    <t>3rd</t>
  </si>
  <si>
    <t>6th</t>
  </si>
  <si>
    <t>2nd</t>
  </si>
  <si>
    <t>4th</t>
  </si>
  <si>
    <t>Yes</t>
  </si>
  <si>
    <t>Yes</t>
  </si>
  <si>
    <t>Yes</t>
  </si>
  <si>
    <t>Yes</t>
  </si>
  <si>
    <t>Would like to</t>
  </si>
  <si>
    <t>No</t>
  </si>
  <si>
    <t>Don't know</t>
  </si>
  <si>
    <t>Don't know</t>
  </si>
  <si>
    <t>Don't know</t>
  </si>
  <si>
    <t>Don't know</t>
  </si>
  <si>
    <t>Yes</t>
  </si>
  <si>
    <t>Employed by a member organisation</t>
  </si>
  <si>
    <t>North West England SIG</t>
  </si>
  <si>
    <t>Not sure / none of these</t>
  </si>
  <si>
    <t>Female</t>
  </si>
  <si>
    <t>36-45</t>
  </si>
  <si>
    <t>England</t>
  </si>
  <si>
    <t>Employed full-time</t>
  </si>
  <si>
    <t>Learning Technology Development Manager</t>
  </si>
  <si>
    <t>Management/leadership</t>
  </si>
  <si>
    <t>Management/leadership, Support, Administration, Technical support/development</t>
  </si>
  <si>
    <t>Higher Education</t>
  </si>
  <si>
    <t>University or Higher Education provider</t>
  </si>
  <si>
    <t>3rd</t>
  </si>
  <si>
    <t>6th</t>
  </si>
  <si>
    <t>4th</t>
  </si>
  <si>
    <t>1st</t>
  </si>
  <si>
    <t>2nd</t>
  </si>
  <si>
    <t>5th</t>
  </si>
  <si>
    <t>No</t>
  </si>
  <si>
    <t>No</t>
  </si>
  <si>
    <t>Would like to</t>
  </si>
  <si>
    <t>Would like to</t>
  </si>
  <si>
    <t>Would like to</t>
  </si>
  <si>
    <t>Unaware of</t>
  </si>
  <si>
    <t>No</t>
  </si>
  <si>
    <t>Unaware of</t>
  </si>
  <si>
    <t>Unaware of</t>
  </si>
  <si>
    <t>Unaware of</t>
  </si>
  <si>
    <t>Yes</t>
  </si>
  <si>
    <t>Certified Member (CMALT Holder)</t>
  </si>
  <si>
    <t>Not sure / none of these</t>
  </si>
  <si>
    <t>Male</t>
  </si>
  <si>
    <t>36-45</t>
  </si>
  <si>
    <t>England</t>
  </si>
  <si>
    <t>Employed full-time</t>
  </si>
  <si>
    <t>Learning Technologist</t>
  </si>
  <si>
    <t>Technical support/development</t>
  </si>
  <si>
    <t>Support, Administration</t>
  </si>
  <si>
    <t>Higher Education</t>
  </si>
  <si>
    <t>University or Higher Education provider</t>
  </si>
  <si>
    <t>3rd</t>
  </si>
  <si>
    <t>1st</t>
  </si>
  <si>
    <t>2nd</t>
  </si>
  <si>
    <t>4th</t>
  </si>
  <si>
    <t>5th</t>
  </si>
  <si>
    <t>6th</t>
  </si>
  <si>
    <t>Yes</t>
  </si>
  <si>
    <t>Yes</t>
  </si>
  <si>
    <t>Yes</t>
  </si>
  <si>
    <t>Yes</t>
  </si>
  <si>
    <t>Yes</t>
  </si>
  <si>
    <t>Yes</t>
  </si>
  <si>
    <t>No</t>
  </si>
  <si>
    <t>No</t>
  </si>
  <si>
    <t>Yes</t>
  </si>
  <si>
    <t>No</t>
  </si>
  <si>
    <t>Yes</t>
  </si>
  <si>
    <t>Employed by a member organisation</t>
  </si>
  <si>
    <t>MOOC SIG</t>
  </si>
  <si>
    <t>ocTEL (e.g. tutors)</t>
  </si>
  <si>
    <t>Female</t>
  </si>
  <si>
    <t>46-55</t>
  </si>
  <si>
    <t>England</t>
  </si>
  <si>
    <t>Employed full-time</t>
  </si>
  <si>
    <t>Educational Technologist</t>
  </si>
  <si>
    <t>Technical support/development</t>
  </si>
  <si>
    <t>Research, Support</t>
  </si>
  <si>
    <t>Higher Education</t>
  </si>
  <si>
    <t>University or Higher Education provider</t>
  </si>
  <si>
    <t>5th</t>
  </si>
  <si>
    <t>1st</t>
  </si>
  <si>
    <t>6th</t>
  </si>
  <si>
    <t>3rd</t>
  </si>
  <si>
    <t>4th</t>
  </si>
  <si>
    <t>2nd</t>
  </si>
  <si>
    <t>No</t>
  </si>
  <si>
    <t>No</t>
  </si>
  <si>
    <t>Yes</t>
  </si>
  <si>
    <t>Yes</t>
  </si>
  <si>
    <t>No</t>
  </si>
  <si>
    <t>No</t>
  </si>
  <si>
    <t>No</t>
  </si>
  <si>
    <t>No</t>
  </si>
  <si>
    <t>No</t>
  </si>
  <si>
    <t>No</t>
  </si>
  <si>
    <t>Yes</t>
  </si>
  <si>
    <t>Certified Member (CMALT Holder)</t>
  </si>
  <si>
    <t>MOOC SIG</t>
  </si>
  <si>
    <t>Not sure / none of these</t>
  </si>
  <si>
    <t>Male</t>
  </si>
  <si>
    <t>46-55</t>
  </si>
  <si>
    <t>England</t>
  </si>
  <si>
    <t>Employed full-time</t>
  </si>
  <si>
    <t>Reader</t>
  </si>
  <si>
    <t>Research</t>
  </si>
  <si>
    <t>Teaching, Technical support/development</t>
  </si>
  <si>
    <t>Higher Education</t>
  </si>
  <si>
    <t>University or Higher Education provider</t>
  </si>
  <si>
    <t>3rd</t>
  </si>
  <si>
    <t>4th</t>
  </si>
  <si>
    <t>5th</t>
  </si>
  <si>
    <t>6th</t>
  </si>
  <si>
    <t>2nd</t>
  </si>
  <si>
    <t>1st</t>
  </si>
  <si>
    <t>Yes</t>
  </si>
  <si>
    <t>Yes</t>
  </si>
  <si>
    <t>Yes</t>
  </si>
  <si>
    <t>Yes</t>
  </si>
  <si>
    <t>No</t>
  </si>
  <si>
    <t>No</t>
  </si>
  <si>
    <t>Yes</t>
  </si>
  <si>
    <t>Yes</t>
  </si>
  <si>
    <t>Yes</t>
  </si>
  <si>
    <t>Yes</t>
  </si>
  <si>
    <t>Yes</t>
  </si>
  <si>
    <t>Employed by a member organisation</t>
  </si>
  <si>
    <t>Not sure / none of these</t>
  </si>
  <si>
    <t>Female</t>
  </si>
  <si>
    <t>46-55</t>
  </si>
  <si>
    <t>Scotland</t>
  </si>
  <si>
    <t>Employed full-time</t>
  </si>
  <si>
    <t>lectuere</t>
  </si>
  <si>
    <t>Teaching</t>
  </si>
  <si>
    <t>Research, Support</t>
  </si>
  <si>
    <t>Higher Education</t>
  </si>
  <si>
    <t>University or Higher Education provider</t>
  </si>
  <si>
    <t>4th</t>
  </si>
  <si>
    <t>3rd</t>
  </si>
  <si>
    <t>1st</t>
  </si>
  <si>
    <t>5th</t>
  </si>
  <si>
    <t>2nd</t>
  </si>
  <si>
    <t>6th</t>
  </si>
  <si>
    <t>Would like to</t>
  </si>
  <si>
    <t>Yes</t>
  </si>
  <si>
    <t>Yes</t>
  </si>
  <si>
    <t>Yes</t>
  </si>
  <si>
    <t>Yes</t>
  </si>
  <si>
    <t>No</t>
  </si>
  <si>
    <t>Yes</t>
  </si>
  <si>
    <t>Yes</t>
  </si>
  <si>
    <t>Yes</t>
  </si>
  <si>
    <t>Yes</t>
  </si>
  <si>
    <t>Yes</t>
  </si>
  <si>
    <t>Certified Member (CMALT Holder)</t>
  </si>
  <si>
    <t>Not sure / none of these</t>
  </si>
  <si>
    <t>Male</t>
  </si>
  <si>
    <t>46-55</t>
  </si>
  <si>
    <t>England</t>
  </si>
  <si>
    <t>Employed full-time</t>
  </si>
  <si>
    <t>Learning Designer</t>
  </si>
  <si>
    <t>Support</t>
  </si>
  <si>
    <t>Higher Education</t>
  </si>
  <si>
    <t>University or Higher Education provider</t>
  </si>
  <si>
    <t>4th</t>
  </si>
  <si>
    <t>1st</t>
  </si>
  <si>
    <t>2nd</t>
  </si>
  <si>
    <t>3rd</t>
  </si>
  <si>
    <t>5th</t>
  </si>
  <si>
    <t>6th</t>
  </si>
  <si>
    <t>Would like to</t>
  </si>
  <si>
    <t>Yes</t>
  </si>
  <si>
    <t>Yes</t>
  </si>
  <si>
    <t>Yes</t>
  </si>
  <si>
    <t>No</t>
  </si>
  <si>
    <t>Would like to</t>
  </si>
  <si>
    <t>Don't know</t>
  </si>
  <si>
    <t>No</t>
  </si>
  <si>
    <t>Yes</t>
  </si>
  <si>
    <t>Don't know</t>
  </si>
  <si>
    <t>Yes</t>
  </si>
  <si>
    <t>Employed by a member organisation</t>
  </si>
  <si>
    <t>Not sure / none of these</t>
  </si>
  <si>
    <t>Male</t>
  </si>
  <si>
    <t>56-65</t>
  </si>
  <si>
    <t>England</t>
  </si>
  <si>
    <t>Employed full-time</t>
  </si>
  <si>
    <t>Director</t>
  </si>
  <si>
    <t>Management/leadership</t>
  </si>
  <si>
    <t>Technical support/development</t>
  </si>
  <si>
    <t>Higher Education</t>
  </si>
  <si>
    <t>University or Higher Education provider</t>
  </si>
  <si>
    <t>1st</t>
  </si>
  <si>
    <t>2nd</t>
  </si>
  <si>
    <t>6th</t>
  </si>
  <si>
    <t>5th</t>
  </si>
  <si>
    <t>3rd</t>
  </si>
  <si>
    <t>4th</t>
  </si>
  <si>
    <t>Would like to</t>
  </si>
  <si>
    <t>Would like to</t>
  </si>
  <si>
    <t>Yes</t>
  </si>
  <si>
    <t>Yes</t>
  </si>
  <si>
    <t>Would like to</t>
  </si>
  <si>
    <t>Would like to</t>
  </si>
  <si>
    <t>Would like to</t>
  </si>
  <si>
    <t>Would like to</t>
  </si>
  <si>
    <t>Yes</t>
  </si>
  <si>
    <t>Would like to</t>
  </si>
  <si>
    <t>Yes</t>
  </si>
  <si>
    <t>Employed by a member organisation, Associate Member</t>
  </si>
  <si>
    <t>Not sure / none of these</t>
  </si>
  <si>
    <t>Male</t>
  </si>
  <si>
    <t>36-45</t>
  </si>
  <si>
    <t>England</t>
  </si>
  <si>
    <t>Employed full-time</t>
  </si>
  <si>
    <t>Senior Learning Technologist</t>
  </si>
  <si>
    <t>Technical support/development</t>
  </si>
  <si>
    <t>Research, Management/leadership, Support, Administration, Technical support/development</t>
  </si>
  <si>
    <t>Higher Education</t>
  </si>
  <si>
    <t>University or Higher Education provider</t>
  </si>
  <si>
    <t>4th</t>
  </si>
  <si>
    <t>1st</t>
  </si>
  <si>
    <t>3rd</t>
  </si>
  <si>
    <t>5th</t>
  </si>
  <si>
    <t>2nd</t>
  </si>
  <si>
    <t>6th</t>
  </si>
  <si>
    <t>Yes</t>
  </si>
  <si>
    <t>Yes</t>
  </si>
  <si>
    <t>Yes</t>
  </si>
  <si>
    <t>Yes</t>
  </si>
  <si>
    <t>No</t>
  </si>
  <si>
    <t>No</t>
  </si>
  <si>
    <t>No</t>
  </si>
  <si>
    <t>No</t>
  </si>
  <si>
    <t>No</t>
  </si>
  <si>
    <t>No</t>
  </si>
  <si>
    <t>Yes</t>
  </si>
  <si>
    <t>Ordinary Member, Employed by a member organisation</t>
  </si>
  <si>
    <t>Not sure / none of these</t>
  </si>
  <si>
    <t>Male</t>
  </si>
  <si>
    <t>36-45</t>
  </si>
  <si>
    <t>England</t>
  </si>
  <si>
    <t>Employed full-time</t>
  </si>
  <si>
    <t>Educational Technologist</t>
  </si>
  <si>
    <t>Technical support/development</t>
  </si>
  <si>
    <t>Management/leadership, Support</t>
  </si>
  <si>
    <t>Higher Education</t>
  </si>
  <si>
    <t>University or Higher Education provider</t>
  </si>
  <si>
    <t>1st</t>
  </si>
  <si>
    <t>3rd</t>
  </si>
  <si>
    <t>2nd</t>
  </si>
  <si>
    <t>4th</t>
  </si>
  <si>
    <t>5th</t>
  </si>
  <si>
    <t>6th</t>
  </si>
  <si>
    <t>Yes</t>
  </si>
  <si>
    <t>Yes</t>
  </si>
  <si>
    <t>Yes</t>
  </si>
  <si>
    <t>Yes</t>
  </si>
  <si>
    <t>Yes</t>
  </si>
  <si>
    <t>Would like to</t>
  </si>
  <si>
    <t>Would like to</t>
  </si>
  <si>
    <t>Would like to</t>
  </si>
  <si>
    <t>Would like to</t>
  </si>
  <si>
    <t>Would like to</t>
  </si>
  <si>
    <t>Yes</t>
  </si>
  <si>
    <t>Employed by a member organisation</t>
  </si>
  <si>
    <t>MOOC SIG</t>
  </si>
  <si>
    <t>Not sure / none of these</t>
  </si>
  <si>
    <t>Female</t>
  </si>
  <si>
    <t>46-55</t>
  </si>
  <si>
    <t>England</t>
  </si>
  <si>
    <t>Employed part-time</t>
  </si>
  <si>
    <t>Technical support/development</t>
  </si>
  <si>
    <t>Support</t>
  </si>
  <si>
    <t>Higher Education</t>
  </si>
  <si>
    <t>University or Higher Education provider</t>
  </si>
  <si>
    <t>2nd</t>
  </si>
  <si>
    <t>1st</t>
  </si>
  <si>
    <t>5th</t>
  </si>
  <si>
    <t>6th</t>
  </si>
  <si>
    <t>4th</t>
  </si>
  <si>
    <t>3rd</t>
  </si>
  <si>
    <t>Would like to</t>
  </si>
  <si>
    <t>Yes</t>
  </si>
  <si>
    <t>Would like to</t>
  </si>
  <si>
    <t>Yes</t>
  </si>
  <si>
    <t>Would like to</t>
  </si>
  <si>
    <t>Would like to</t>
  </si>
  <si>
    <t>Yes</t>
  </si>
  <si>
    <t>Would like to</t>
  </si>
  <si>
    <t>Unaware of</t>
  </si>
  <si>
    <t>Unaware of</t>
  </si>
  <si>
    <t>Yes</t>
  </si>
  <si>
    <t>Employed by a member organisation, Associate Member</t>
  </si>
  <si>
    <t>ALT Scotland</t>
  </si>
  <si>
    <t>Not sure / none of these</t>
  </si>
  <si>
    <t>Male</t>
  </si>
  <si>
    <t>46-55</t>
  </si>
  <si>
    <t>Scotland</t>
  </si>
  <si>
    <t>Employed full-time</t>
  </si>
  <si>
    <t>Head of TEL</t>
  </si>
  <si>
    <t>Management/leadership</t>
  </si>
  <si>
    <t>Teaching, Research, Management/leadership, Support, Administration</t>
  </si>
  <si>
    <t>Higher Education</t>
  </si>
  <si>
    <t>University or Higher Education provider</t>
  </si>
  <si>
    <t>1st</t>
  </si>
  <si>
    <t>2nd</t>
  </si>
  <si>
    <t>5th</t>
  </si>
  <si>
    <t>3rd</t>
  </si>
  <si>
    <t>4th</t>
  </si>
  <si>
    <t>3rd</t>
  </si>
  <si>
    <t>Would like to</t>
  </si>
  <si>
    <t>Would like to</t>
  </si>
  <si>
    <t>Would like to</t>
  </si>
  <si>
    <t>Yes</t>
  </si>
  <si>
    <t>No</t>
  </si>
  <si>
    <t>No</t>
  </si>
  <si>
    <t>No</t>
  </si>
  <si>
    <t>Would like to</t>
  </si>
  <si>
    <t>Would like to</t>
  </si>
  <si>
    <t>Would like to</t>
  </si>
  <si>
    <t>Yes</t>
  </si>
  <si>
    <t>Employed by a member organisation</t>
  </si>
  <si>
    <t>ALT Scotland</t>
  </si>
  <si>
    <t>Not sure / none of these</t>
  </si>
  <si>
    <t>Female</t>
  </si>
  <si>
    <t>36-45</t>
  </si>
  <si>
    <t>Scotland</t>
  </si>
  <si>
    <t>Employed full-time</t>
  </si>
  <si>
    <t>University teacher</t>
  </si>
  <si>
    <t>Teaching</t>
  </si>
  <si>
    <t>Management/leadership, Administration, Technical support/development</t>
  </si>
  <si>
    <t>Higher Education</t>
  </si>
  <si>
    <t>University or Higher Education provider</t>
  </si>
  <si>
    <t>5th</t>
  </si>
  <si>
    <t>3rd</t>
  </si>
  <si>
    <t>4th</t>
  </si>
  <si>
    <t>1st</t>
  </si>
  <si>
    <t>2nd</t>
  </si>
  <si>
    <t>6th</t>
  </si>
  <si>
    <t>Yes</t>
  </si>
  <si>
    <t>Yes</t>
  </si>
  <si>
    <t>Yes</t>
  </si>
  <si>
    <t>Yes</t>
  </si>
  <si>
    <t>Yes</t>
  </si>
  <si>
    <t>Yes</t>
  </si>
  <si>
    <t>Yes</t>
  </si>
  <si>
    <t>Yes</t>
  </si>
  <si>
    <t>Yes</t>
  </si>
  <si>
    <t>Don't know</t>
  </si>
  <si>
    <t>Yes</t>
  </si>
  <si>
    <t>Certified Member (CMALT Holder)</t>
  </si>
  <si>
    <t>MOOC SIG, M25 SIG</t>
  </si>
  <si>
    <t>Operational Committees, Conference programme Committee, CMALT Development Group, ocTEL (e.g. tutors)</t>
  </si>
  <si>
    <t>Male</t>
  </si>
  <si>
    <t>56-65</t>
  </si>
  <si>
    <t>England</t>
  </si>
  <si>
    <t>Self-employed</t>
  </si>
  <si>
    <t>Interim technology innovation manager</t>
  </si>
  <si>
    <t>Management/leadership</t>
  </si>
  <si>
    <t>Research, Support</t>
  </si>
  <si>
    <t>Further Education, Higher Education</t>
  </si>
  <si>
    <t>College or Further Education provider, University or Higher Education provider</t>
  </si>
  <si>
    <t>Don't know</t>
  </si>
  <si>
    <t>Don't know</t>
  </si>
  <si>
    <t>Don't know</t>
  </si>
  <si>
    <t>Don't know</t>
  </si>
  <si>
    <t>Don't know</t>
  </si>
  <si>
    <t>Don't know</t>
  </si>
  <si>
    <t>Don't know</t>
  </si>
  <si>
    <t>Would like to</t>
  </si>
  <si>
    <t>Yes</t>
  </si>
  <si>
    <t>Yes</t>
  </si>
  <si>
    <t>Yes</t>
  </si>
  <si>
    <t>Yes</t>
  </si>
  <si>
    <t>Yes</t>
  </si>
  <si>
    <t>Would like to</t>
  </si>
  <si>
    <t>Would like to</t>
  </si>
  <si>
    <t>Would like to</t>
  </si>
  <si>
    <t>Would like to</t>
  </si>
  <si>
    <t>Yes</t>
  </si>
  <si>
    <t>Registered for CMALT (CMALT candidate)</t>
  </si>
  <si>
    <t>Not sure / none</t>
  </si>
  <si>
    <t>Not sure / none of these</t>
  </si>
  <si>
    <t>Female</t>
  </si>
  <si>
    <t>46-55</t>
  </si>
  <si>
    <t>England</t>
  </si>
  <si>
    <t>Employed part-time</t>
  </si>
  <si>
    <t>Lecturer</t>
  </si>
  <si>
    <t>Teaching</t>
  </si>
  <si>
    <t>Technical support/development</t>
  </si>
  <si>
    <t>Further Education</t>
  </si>
  <si>
    <t>College or Further Education provider</t>
  </si>
  <si>
    <t>5th</t>
  </si>
  <si>
    <t>4th</t>
  </si>
  <si>
    <t>3rd</t>
  </si>
  <si>
    <t>6th</t>
  </si>
  <si>
    <t>1st</t>
  </si>
  <si>
    <t>2nd</t>
  </si>
  <si>
    <t>Unaware of</t>
  </si>
  <si>
    <t>No</t>
  </si>
  <si>
    <t>Yes</t>
  </si>
  <si>
    <t>Yes</t>
  </si>
  <si>
    <t>Unaware of</t>
  </si>
  <si>
    <t>Unaware of</t>
  </si>
  <si>
    <t>Unaware of</t>
  </si>
  <si>
    <t>Unaware of</t>
  </si>
  <si>
    <t>Unaware of</t>
  </si>
  <si>
    <t>Unaware of</t>
  </si>
  <si>
    <t>Not sure</t>
  </si>
  <si>
    <t>Male</t>
  </si>
  <si>
    <t>56-65</t>
  </si>
  <si>
    <t>Outside of Europe</t>
  </si>
  <si>
    <t>Employed part-time</t>
  </si>
  <si>
    <t>Adjunct Lecturer</t>
  </si>
  <si>
    <t>Teaching</t>
  </si>
  <si>
    <t>Research</t>
  </si>
  <si>
    <t>Higher Education</t>
  </si>
  <si>
    <t>University or Higher Education provider</t>
  </si>
  <si>
    <t>Don't know</t>
  </si>
  <si>
    <t>6th</t>
  </si>
  <si>
    <t>5th</t>
  </si>
  <si>
    <t>3rd</t>
  </si>
  <si>
    <t>4th</t>
  </si>
  <si>
    <t>2nd</t>
  </si>
  <si>
    <t>1st</t>
  </si>
  <si>
    <t>Yes</t>
  </si>
  <si>
    <t>Yes</t>
  </si>
  <si>
    <t>Yes</t>
  </si>
  <si>
    <t>Yes</t>
  </si>
  <si>
    <t>Would like to</t>
  </si>
  <si>
    <t>Yes</t>
  </si>
  <si>
    <t>Would like to</t>
  </si>
  <si>
    <t>Would like to</t>
  </si>
  <si>
    <t>Would like to</t>
  </si>
  <si>
    <t>Would like to</t>
  </si>
  <si>
    <t>Yes</t>
  </si>
  <si>
    <t>Ordinary Member</t>
  </si>
  <si>
    <t>OER SIG, Not sure / none</t>
  </si>
  <si>
    <t>Not sure / none of these</t>
  </si>
  <si>
    <t>Female</t>
  </si>
  <si>
    <t>56-65</t>
  </si>
  <si>
    <t>Outside of Europe, Australia</t>
  </si>
  <si>
    <t>Employed full-time</t>
  </si>
  <si>
    <t>Assoc Prof</t>
  </si>
  <si>
    <t>Teaching of teachers, facilitation of technology, education scholarship</t>
  </si>
  <si>
    <t>Teaching, Research, Management/leadership, Support, Administration, Technical support/development</t>
  </si>
  <si>
    <t>Higher Education</t>
  </si>
  <si>
    <t>University or Higher Education provider</t>
  </si>
  <si>
    <t>Don't know</t>
  </si>
  <si>
    <t>Don't know</t>
  </si>
  <si>
    <t>1st</t>
  </si>
  <si>
    <t>4th</t>
  </si>
  <si>
    <t>2nd</t>
  </si>
  <si>
    <t>6th</t>
  </si>
  <si>
    <t>3rd</t>
  </si>
  <si>
    <t>5th</t>
  </si>
  <si>
    <t>Would like to</t>
  </si>
  <si>
    <t>Yes</t>
  </si>
  <si>
    <t>Yes</t>
  </si>
  <si>
    <t>Yes</t>
  </si>
  <si>
    <t>Yes</t>
  </si>
  <si>
    <t>Yes</t>
  </si>
  <si>
    <t>Would like to</t>
  </si>
  <si>
    <t>Would like to</t>
  </si>
  <si>
    <t>Would like to</t>
  </si>
  <si>
    <t>Would like to</t>
  </si>
  <si>
    <t>Yes</t>
  </si>
  <si>
    <t>Ordinary Member, Registered for CMALT (CMALT candidate)</t>
  </si>
  <si>
    <t>Games and Learning SIG, White Rose SIG</t>
  </si>
  <si>
    <t>Not sure / none of these</t>
  </si>
  <si>
    <t>Male</t>
  </si>
  <si>
    <t>36-45</t>
  </si>
  <si>
    <t>England</t>
  </si>
  <si>
    <t>Employed full-time</t>
  </si>
  <si>
    <t>TEL Advisor</t>
  </si>
  <si>
    <t>Research</t>
  </si>
  <si>
    <t>Teaching, Support, Technical support/development</t>
  </si>
  <si>
    <t>Higher Education</t>
  </si>
  <si>
    <t>University or Higher Education provider</t>
  </si>
  <si>
    <t>1st</t>
  </si>
  <si>
    <t>6th</t>
  </si>
  <si>
    <t>5th</t>
  </si>
  <si>
    <t>2nd</t>
  </si>
  <si>
    <t>3rd</t>
  </si>
  <si>
    <t>4th</t>
  </si>
  <si>
    <t>Would like to</t>
  </si>
  <si>
    <t>Yes</t>
  </si>
  <si>
    <t>Yes</t>
  </si>
  <si>
    <t>Yes</t>
  </si>
  <si>
    <t>Yes</t>
  </si>
  <si>
    <t>Would like to</t>
  </si>
  <si>
    <t>Would like to</t>
  </si>
  <si>
    <t>Would like to</t>
  </si>
  <si>
    <t>Would like to</t>
  </si>
  <si>
    <t>Would like to</t>
  </si>
  <si>
    <t>Yes</t>
  </si>
  <si>
    <t>Not sure</t>
  </si>
  <si>
    <t>Not sure / none of these</t>
  </si>
  <si>
    <t>Male</t>
  </si>
  <si>
    <t>46-55</t>
  </si>
  <si>
    <t>England</t>
  </si>
  <si>
    <t>Employed full-time</t>
  </si>
  <si>
    <t>Associate Head Academic Enhancement</t>
  </si>
  <si>
    <t>Teaching</t>
  </si>
  <si>
    <t>Management/leadership</t>
  </si>
  <si>
    <t>Higher Education</t>
  </si>
  <si>
    <t>University or Higher Education provider</t>
  </si>
  <si>
    <t>3rd</t>
  </si>
  <si>
    <t>1st</t>
  </si>
  <si>
    <t>2nd</t>
  </si>
  <si>
    <t>4th</t>
  </si>
  <si>
    <t>5th</t>
  </si>
  <si>
    <t>6th</t>
  </si>
  <si>
    <t>Would like to</t>
  </si>
  <si>
    <t>Would like to</t>
  </si>
  <si>
    <t>Would like to</t>
  </si>
  <si>
    <t>Would like to</t>
  </si>
  <si>
    <t>Would like to</t>
  </si>
  <si>
    <t>No</t>
  </si>
  <si>
    <t>Would like to</t>
  </si>
  <si>
    <t>Would like to</t>
  </si>
  <si>
    <t>Would like to</t>
  </si>
  <si>
    <t>Would like to</t>
  </si>
  <si>
    <t>Yes</t>
  </si>
  <si>
    <t>Employed by a member organisation</t>
  </si>
  <si>
    <t>Not sure / none of these</t>
  </si>
  <si>
    <t>Male</t>
  </si>
  <si>
    <t>36-45</t>
  </si>
  <si>
    <t>Scotland</t>
  </si>
  <si>
    <t>Employed full-time</t>
  </si>
  <si>
    <t>Learning Enhancement Manager</t>
  </si>
  <si>
    <t>Administration</t>
  </si>
  <si>
    <t>Teaching, Management/leadership, Support, Administration, Technical support/development</t>
  </si>
  <si>
    <t>Higher Education</t>
  </si>
  <si>
    <t>University or Higher Education provider</t>
  </si>
  <si>
    <t>Don't know</t>
  </si>
  <si>
    <t>2nd</t>
  </si>
  <si>
    <t>1st</t>
  </si>
  <si>
    <t>3rd</t>
  </si>
  <si>
    <t>6th</t>
  </si>
  <si>
    <t>4th</t>
  </si>
  <si>
    <t>5th</t>
  </si>
  <si>
    <t>Yes</t>
  </si>
  <si>
    <t>Would like to</t>
  </si>
  <si>
    <t>Yes</t>
  </si>
  <si>
    <t>Yes</t>
  </si>
  <si>
    <t>Would like to</t>
  </si>
  <si>
    <t>Would like to</t>
  </si>
  <si>
    <t>Would like to</t>
  </si>
  <si>
    <t>Would like to</t>
  </si>
  <si>
    <t>Would like to</t>
  </si>
  <si>
    <t>Would like to</t>
  </si>
  <si>
    <t>Yes</t>
  </si>
  <si>
    <t>Certified Member (CMALT Holder)</t>
  </si>
  <si>
    <t>Not sure / none</t>
  </si>
  <si>
    <t>UCISA USG</t>
  </si>
  <si>
    <t>Female</t>
  </si>
  <si>
    <t>46-55</t>
  </si>
  <si>
    <t>England</t>
  </si>
  <si>
    <t>Employed part-time</t>
  </si>
  <si>
    <t>Academic Technologies Trainer</t>
  </si>
  <si>
    <t>Support</t>
  </si>
  <si>
    <t>Teaching</t>
  </si>
  <si>
    <t>Higher Education</t>
  </si>
  <si>
    <t>University or Higher Education provider</t>
  </si>
  <si>
    <t>5th</t>
  </si>
  <si>
    <t>2nd</t>
  </si>
  <si>
    <t>3rd</t>
  </si>
  <si>
    <t>1st</t>
  </si>
  <si>
    <t>6th</t>
  </si>
  <si>
    <t>4th</t>
  </si>
  <si>
    <t>Would like to</t>
  </si>
  <si>
    <t>Yes</t>
  </si>
  <si>
    <t>Yes</t>
  </si>
  <si>
    <t>Don't know</t>
  </si>
  <si>
    <t>Yes</t>
  </si>
  <si>
    <t>No</t>
  </si>
  <si>
    <t>Would like to</t>
  </si>
  <si>
    <t>Would like to</t>
  </si>
  <si>
    <t>Yes</t>
  </si>
  <si>
    <t>Yes</t>
  </si>
  <si>
    <t>Yes</t>
  </si>
  <si>
    <t>Employed by a member organisation, Registered for CMALT (CMALT candidate)</t>
  </si>
  <si>
    <t>ALT Scotland, Inclusive Learning SIG, Games and Learning SIG</t>
  </si>
  <si>
    <t>Not sure / none of these</t>
  </si>
  <si>
    <t>Male</t>
  </si>
  <si>
    <t>36-45</t>
  </si>
  <si>
    <t>Scotland</t>
  </si>
  <si>
    <t>Employed full-time</t>
  </si>
  <si>
    <t>Learning Technologist</t>
  </si>
  <si>
    <t>Technical support/development</t>
  </si>
  <si>
    <t>Research, Management/leadership, Support, Administration</t>
  </si>
  <si>
    <t>Higher Education</t>
  </si>
  <si>
    <t>University or Higher Education provider</t>
  </si>
  <si>
    <t>4th</t>
  </si>
  <si>
    <t>2nd</t>
  </si>
  <si>
    <t>3rd</t>
  </si>
  <si>
    <t>5th</t>
  </si>
  <si>
    <t>6th</t>
  </si>
  <si>
    <t>1st</t>
  </si>
  <si>
    <t>Would like to</t>
  </si>
  <si>
    <t>Would like to</t>
  </si>
  <si>
    <t>Would like to</t>
  </si>
  <si>
    <t>Yes</t>
  </si>
  <si>
    <t>Yes</t>
  </si>
  <si>
    <t>Unaware of</t>
  </si>
  <si>
    <t>Yes</t>
  </si>
  <si>
    <t>Yes</t>
  </si>
  <si>
    <t>Yes</t>
  </si>
  <si>
    <t>Yes</t>
  </si>
  <si>
    <t>Yes</t>
  </si>
  <si>
    <t>Employed by a member organisation</t>
  </si>
  <si>
    <t>MOOC SIG, ViTAL SIG, East Midlands SIG</t>
  </si>
  <si>
    <t>Not sure / none of these</t>
  </si>
  <si>
    <t>Female</t>
  </si>
  <si>
    <t>46-55</t>
  </si>
  <si>
    <t>England</t>
  </si>
  <si>
    <t>Employed full-time</t>
  </si>
  <si>
    <t>video systems and technologies officer</t>
  </si>
  <si>
    <t>Technical support/development</t>
  </si>
  <si>
    <t>Support</t>
  </si>
  <si>
    <t>Higher Education</t>
  </si>
  <si>
    <t>University or Higher Education provider</t>
  </si>
  <si>
    <t>1st</t>
  </si>
  <si>
    <t>4th</t>
  </si>
  <si>
    <t>5th</t>
  </si>
  <si>
    <t>6th</t>
  </si>
  <si>
    <t>2nd</t>
  </si>
  <si>
    <t>3rd</t>
  </si>
  <si>
    <t>No</t>
  </si>
  <si>
    <t>Would like to</t>
  </si>
  <si>
    <t>Yes</t>
  </si>
  <si>
    <t>Yes</t>
  </si>
  <si>
    <t>Yes</t>
  </si>
  <si>
    <t>Yes</t>
  </si>
  <si>
    <t>Don't know</t>
  </si>
  <si>
    <t>Would like to</t>
  </si>
  <si>
    <t>Would like to</t>
  </si>
  <si>
    <t>Would like to</t>
  </si>
  <si>
    <t>Yes</t>
  </si>
  <si>
    <t>Employed by a member organisation</t>
  </si>
  <si>
    <t>Not sure / none</t>
  </si>
  <si>
    <t>Journal reviewer</t>
  </si>
  <si>
    <t>Female</t>
  </si>
  <si>
    <t>25-35</t>
  </si>
  <si>
    <t>Wales</t>
  </si>
  <si>
    <t>Employed full-time</t>
  </si>
  <si>
    <t>Lecturer Performance Analysis</t>
  </si>
  <si>
    <t>Teaching</t>
  </si>
  <si>
    <t>Research, Support, Administration, Technical support/development</t>
  </si>
  <si>
    <t>Higher Education, Industry</t>
  </si>
  <si>
    <t>University or Higher Education provider</t>
  </si>
  <si>
    <t>5th</t>
  </si>
  <si>
    <t>3rd</t>
  </si>
  <si>
    <t>4th</t>
  </si>
  <si>
    <t>1st</t>
  </si>
  <si>
    <t>2nd</t>
  </si>
  <si>
    <t>6th</t>
  </si>
  <si>
    <t>Yes</t>
  </si>
  <si>
    <t>Yes</t>
  </si>
  <si>
    <t>Yes</t>
  </si>
  <si>
    <t>Yes</t>
  </si>
  <si>
    <t>Yes</t>
  </si>
  <si>
    <t>Yes</t>
  </si>
  <si>
    <t>Yes</t>
  </si>
  <si>
    <t>Yes</t>
  </si>
  <si>
    <t>Yes</t>
  </si>
  <si>
    <t>No</t>
  </si>
  <si>
    <t>Yes</t>
  </si>
  <si>
    <t>Ordinary Member, Employed by a member organisation</t>
  </si>
  <si>
    <t>ALT Scotland</t>
  </si>
  <si>
    <t>Journal editorial board, Journal reviewer, ocTEL (e.g. tutors)</t>
  </si>
  <si>
    <t>Female</t>
  </si>
  <si>
    <t>56-65</t>
  </si>
  <si>
    <t>Scotland</t>
  </si>
  <si>
    <t>Employed full-time</t>
  </si>
  <si>
    <t>Head of Blended Learning</t>
  </si>
  <si>
    <t>Management/leadership</t>
  </si>
  <si>
    <t>Teaching, Research, Technical support/development</t>
  </si>
  <si>
    <t>Higher Education</t>
  </si>
  <si>
    <t>University or Higher Education provider</t>
  </si>
  <si>
    <t>2nd</t>
  </si>
  <si>
    <t>1st</t>
  </si>
  <si>
    <t>6th</t>
  </si>
  <si>
    <t>4th</t>
  </si>
  <si>
    <t>3rd</t>
  </si>
  <si>
    <t>5th</t>
  </si>
  <si>
    <t>Would like to</t>
  </si>
  <si>
    <t>Yes</t>
  </si>
  <si>
    <t>Yes</t>
  </si>
  <si>
    <t>Yes</t>
  </si>
  <si>
    <t>Yes</t>
  </si>
  <si>
    <t>Would like to</t>
  </si>
  <si>
    <t>Would like to</t>
  </si>
  <si>
    <t>Yes</t>
  </si>
  <si>
    <t>Yes</t>
  </si>
  <si>
    <t>Yes</t>
  </si>
  <si>
    <t>Yes</t>
  </si>
  <si>
    <t>Certified Member (CMALT Holder), Employed by a member organisation</t>
  </si>
  <si>
    <t>Not sure / none</t>
  </si>
  <si>
    <t>Not sure / none of these</t>
  </si>
  <si>
    <t>Female</t>
  </si>
  <si>
    <t>36-45</t>
  </si>
  <si>
    <t>England</t>
  </si>
  <si>
    <t>Employed full-time</t>
  </si>
  <si>
    <t>Learning Technology Advisor</t>
  </si>
  <si>
    <t>Technical support/development</t>
  </si>
  <si>
    <t>Support, Technical support/development</t>
  </si>
  <si>
    <t>Higher Education</t>
  </si>
  <si>
    <t>University or Higher Education provider</t>
  </si>
  <si>
    <t>3rd</t>
  </si>
  <si>
    <t>2nd</t>
  </si>
  <si>
    <t>4th</t>
  </si>
  <si>
    <t>1st</t>
  </si>
  <si>
    <t>5th</t>
  </si>
  <si>
    <t>6th</t>
  </si>
  <si>
    <t>Yes</t>
  </si>
  <si>
    <t>Would like to</t>
  </si>
  <si>
    <t>Would like to</t>
  </si>
  <si>
    <t>Would like to</t>
  </si>
  <si>
    <t>Would like to</t>
  </si>
  <si>
    <t>Would like to</t>
  </si>
  <si>
    <t>Unaware of</t>
  </si>
  <si>
    <t>Unaware of</t>
  </si>
  <si>
    <t>Yes</t>
  </si>
  <si>
    <t>Yes</t>
  </si>
  <si>
    <t>Not sure</t>
  </si>
  <si>
    <t>Female</t>
  </si>
  <si>
    <t>46-55</t>
  </si>
  <si>
    <t>England</t>
  </si>
  <si>
    <t>Employed full-time</t>
  </si>
  <si>
    <t>Senior Lecturer/Student Experience Lead</t>
  </si>
  <si>
    <t>Management/leadership</t>
  </si>
  <si>
    <t>Teaching, Research, Administration</t>
  </si>
  <si>
    <t>Higher Education</t>
  </si>
  <si>
    <t>University or Higher Education provider</t>
  </si>
  <si>
    <t>1st</t>
  </si>
  <si>
    <t>5th</t>
  </si>
  <si>
    <t>6th</t>
  </si>
  <si>
    <t>2nd</t>
  </si>
  <si>
    <t>3rd</t>
  </si>
  <si>
    <t>4th</t>
  </si>
  <si>
    <t>Yes</t>
  </si>
  <si>
    <t>Yes</t>
  </si>
  <si>
    <t>Yes</t>
  </si>
  <si>
    <t>Yes</t>
  </si>
  <si>
    <t>Yes</t>
  </si>
  <si>
    <t>Would like to</t>
  </si>
  <si>
    <t>Yes</t>
  </si>
  <si>
    <t>Yes</t>
  </si>
  <si>
    <t>Yes</t>
  </si>
  <si>
    <t>Yes</t>
  </si>
  <si>
    <t>Yes</t>
  </si>
  <si>
    <t>Employed by a member organisation</t>
  </si>
  <si>
    <t>ALT Scotland</t>
  </si>
  <si>
    <t>Central Executive Committee</t>
  </si>
  <si>
    <t>Female</t>
  </si>
  <si>
    <t>46-55</t>
  </si>
  <si>
    <t>Scotland</t>
  </si>
  <si>
    <t>Employed full-time</t>
  </si>
  <si>
    <t>Senior Lecturer</t>
  </si>
  <si>
    <t>a mix of all the above</t>
  </si>
  <si>
    <t>a mix of all of the above</t>
  </si>
  <si>
    <t>Higher Education</t>
  </si>
  <si>
    <t>University or Higher Education provider</t>
  </si>
  <si>
    <t>5th</t>
  </si>
  <si>
    <t>1st</t>
  </si>
  <si>
    <t>3rd</t>
  </si>
  <si>
    <t>4th</t>
  </si>
  <si>
    <t>2nd</t>
  </si>
  <si>
    <t>Don't know</t>
  </si>
  <si>
    <t>Would like to</t>
  </si>
  <si>
    <t>Would like to</t>
  </si>
  <si>
    <t>Yes</t>
  </si>
  <si>
    <t>Yes</t>
  </si>
  <si>
    <t>Yes</t>
  </si>
  <si>
    <t>Yes</t>
  </si>
  <si>
    <t>Would like to</t>
  </si>
  <si>
    <t>Would like to</t>
  </si>
  <si>
    <t>Would like to</t>
  </si>
  <si>
    <t>Yes</t>
  </si>
  <si>
    <t>No</t>
  </si>
  <si>
    <t>Male</t>
  </si>
  <si>
    <t>46-55</t>
  </si>
  <si>
    <t>England</t>
  </si>
  <si>
    <t>Employed full-time</t>
  </si>
  <si>
    <t>No primary role. I design courses, I keep the VLE tidy and everything in between.</t>
  </si>
  <si>
    <t>Teaching, Research, Management/leadership, Support, Administration, Technical support/development, Training and teacher development.</t>
  </si>
  <si>
    <t>Higher Education</t>
  </si>
  <si>
    <t>University or Higher Education provider</t>
  </si>
  <si>
    <t>1st</t>
  </si>
  <si>
    <t>4th</t>
  </si>
  <si>
    <t>5th</t>
  </si>
  <si>
    <t>6th</t>
  </si>
  <si>
    <t>2nd</t>
  </si>
  <si>
    <t>3rd</t>
  </si>
  <si>
    <t>Would like to</t>
  </si>
  <si>
    <t>Would like to</t>
  </si>
  <si>
    <t>Would like to</t>
  </si>
  <si>
    <t>Would like to</t>
  </si>
  <si>
    <t>Would like to</t>
  </si>
  <si>
    <t>Would like to</t>
  </si>
  <si>
    <t>Would like to</t>
  </si>
  <si>
    <t>Unaware of</t>
  </si>
  <si>
    <t>Unaware of</t>
  </si>
  <si>
    <t>Would like to</t>
  </si>
  <si>
    <t>Yes</t>
  </si>
  <si>
    <t>Employed by a member organisation</t>
  </si>
  <si>
    <t>Not sure / none of these</t>
  </si>
  <si>
    <t>Female</t>
  </si>
  <si>
    <t>36-45</t>
  </si>
  <si>
    <t>Scotland</t>
  </si>
  <si>
    <t>Employed full-time</t>
  </si>
  <si>
    <t>Learning Technologist</t>
  </si>
  <si>
    <t>Support</t>
  </si>
  <si>
    <t>Technical support/development</t>
  </si>
  <si>
    <t>Further Education</t>
  </si>
  <si>
    <t>College or Further Education provider</t>
  </si>
  <si>
    <t>1st</t>
  </si>
  <si>
    <t>2nd</t>
  </si>
  <si>
    <t>4th</t>
  </si>
  <si>
    <t>5th</t>
  </si>
  <si>
    <t>6th</t>
  </si>
  <si>
    <t>3rd</t>
  </si>
  <si>
    <t>Would like to</t>
  </si>
  <si>
    <t>Yes</t>
  </si>
  <si>
    <t>Yes</t>
  </si>
  <si>
    <t>No</t>
  </si>
  <si>
    <t>Yes</t>
  </si>
  <si>
    <t>No</t>
  </si>
  <si>
    <t>Yes</t>
  </si>
  <si>
    <t>Yes</t>
  </si>
  <si>
    <t>Yes</t>
  </si>
  <si>
    <t>Yes</t>
  </si>
  <si>
    <t>Yes</t>
  </si>
  <si>
    <t>Employed by a member organisation, Associate Member</t>
  </si>
  <si>
    <t>ALT Scotland, ViTAL SIG</t>
  </si>
  <si>
    <t>Not sure / none of these</t>
  </si>
  <si>
    <t>Male</t>
  </si>
  <si>
    <t>46-55</t>
  </si>
  <si>
    <t>Scotland</t>
  </si>
  <si>
    <t>Employed full-time</t>
  </si>
  <si>
    <t>eLearning Developer</t>
  </si>
  <si>
    <t>Technical support/development</t>
  </si>
  <si>
    <t>Teaching, Research</t>
  </si>
  <si>
    <t>Higher Education</t>
  </si>
  <si>
    <t>University or Higher Education provider</t>
  </si>
  <si>
    <t>6th</t>
  </si>
  <si>
    <t>1st</t>
  </si>
  <si>
    <t>4th</t>
  </si>
  <si>
    <t>2nd</t>
  </si>
  <si>
    <t>3rd</t>
  </si>
  <si>
    <t>5th</t>
  </si>
  <si>
    <t>No</t>
  </si>
  <si>
    <t>Yes</t>
  </si>
  <si>
    <t>Yes</t>
  </si>
  <si>
    <t>No</t>
  </si>
  <si>
    <t>No</t>
  </si>
  <si>
    <t>No</t>
  </si>
  <si>
    <t>Yes</t>
  </si>
  <si>
    <t>Yes</t>
  </si>
  <si>
    <t>Yes</t>
  </si>
  <si>
    <t>Don't know</t>
  </si>
  <si>
    <t>Yes</t>
  </si>
  <si>
    <t>Certified Member (CMALT Holder)</t>
  </si>
  <si>
    <t>Not sure / none</t>
  </si>
  <si>
    <t>Journal editorial board, Journal reviewer</t>
  </si>
  <si>
    <t>Male</t>
  </si>
  <si>
    <t>36-45</t>
  </si>
  <si>
    <t>England</t>
  </si>
  <si>
    <t>Employed full-time</t>
  </si>
  <si>
    <t>Professor</t>
  </si>
  <si>
    <t>Research</t>
  </si>
  <si>
    <t>Teaching, Management/leadership, Support</t>
  </si>
  <si>
    <t>Higher Education</t>
  </si>
  <si>
    <t>University or Higher Education provider</t>
  </si>
  <si>
    <t>2nd</t>
  </si>
  <si>
    <t>3rd</t>
  </si>
  <si>
    <t>6th</t>
  </si>
  <si>
    <t>4th</t>
  </si>
  <si>
    <t>5th</t>
  </si>
  <si>
    <t>1st</t>
  </si>
  <si>
    <t>Would like to</t>
  </si>
  <si>
    <t>Would like to</t>
  </si>
  <si>
    <t>Yes</t>
  </si>
  <si>
    <t>Would like to</t>
  </si>
  <si>
    <t>Yes</t>
  </si>
  <si>
    <t>Would like to</t>
  </si>
  <si>
    <t>Would like to</t>
  </si>
  <si>
    <t>Would like to</t>
  </si>
  <si>
    <t>Would like to</t>
  </si>
  <si>
    <t>Would like to</t>
  </si>
  <si>
    <t>Yes</t>
  </si>
  <si>
    <t>Certified Member (CMALT Holder), Employed by a member organisation</t>
  </si>
  <si>
    <t>White Rose SIG</t>
  </si>
  <si>
    <t>I would like to be a member of some of these.</t>
  </si>
  <si>
    <t>Male</t>
  </si>
  <si>
    <t>25-35</t>
  </si>
  <si>
    <t>England</t>
  </si>
  <si>
    <t>Employed full-time, Studying</t>
  </si>
  <si>
    <t>Support</t>
  </si>
  <si>
    <t>Teaching, Research, Management/leadership, Support, Technical support/development</t>
  </si>
  <si>
    <t>Further Education, Higher Education, Work-based learning, Adult and community learning</t>
  </si>
  <si>
    <t>College or Further Education provider, University or Higher Education provider</t>
  </si>
  <si>
    <t>1st</t>
  </si>
  <si>
    <t>2nd</t>
  </si>
  <si>
    <t>3rd</t>
  </si>
  <si>
    <t>4th</t>
  </si>
  <si>
    <t>5th</t>
  </si>
  <si>
    <t>6th</t>
  </si>
  <si>
    <t>Yes</t>
  </si>
  <si>
    <t>No</t>
  </si>
  <si>
    <t>Would like to</t>
  </si>
  <si>
    <t>Yes</t>
  </si>
  <si>
    <t>No</t>
  </si>
  <si>
    <t>No</t>
  </si>
  <si>
    <t>No</t>
  </si>
  <si>
    <t>No</t>
  </si>
  <si>
    <t>No</t>
  </si>
  <si>
    <t>No</t>
  </si>
  <si>
    <t>Not sure</t>
  </si>
  <si>
    <t>Male</t>
  </si>
  <si>
    <t>36-45</t>
  </si>
  <si>
    <t>England</t>
  </si>
  <si>
    <t>Employed full-time</t>
  </si>
  <si>
    <t>Learning Technologist</t>
  </si>
  <si>
    <t>Support</t>
  </si>
  <si>
    <t>Technical support/development</t>
  </si>
  <si>
    <t>Higher Education</t>
  </si>
  <si>
    <t>University or Higher Education provider</t>
  </si>
  <si>
    <t>Don't know</t>
  </si>
  <si>
    <t>Don't know</t>
  </si>
  <si>
    <t>Don't know</t>
  </si>
  <si>
    <t>Don't know</t>
  </si>
  <si>
    <t>4th</t>
  </si>
  <si>
    <t>2nd</t>
  </si>
  <si>
    <t>3rd</t>
  </si>
  <si>
    <t>6th</t>
  </si>
  <si>
    <t>1st</t>
  </si>
  <si>
    <t>5th</t>
  </si>
  <si>
    <t>Would like to</t>
  </si>
  <si>
    <t>Yes</t>
  </si>
  <si>
    <t>Yes</t>
  </si>
  <si>
    <t>Yes</t>
  </si>
  <si>
    <t>Yes</t>
  </si>
  <si>
    <t>Yes</t>
  </si>
  <si>
    <t>Don't know</t>
  </si>
  <si>
    <t>Yes</t>
  </si>
  <si>
    <t>Yes</t>
  </si>
  <si>
    <t>Yes</t>
  </si>
  <si>
    <t>Not sure</t>
  </si>
  <si>
    <t>Female</t>
  </si>
  <si>
    <t>46-55</t>
  </si>
  <si>
    <t>Other European country</t>
  </si>
  <si>
    <t>Employed part-time</t>
  </si>
  <si>
    <t>Tutor</t>
  </si>
  <si>
    <t>Teaching</t>
  </si>
  <si>
    <t>Adult and community learning</t>
  </si>
  <si>
    <t>community education</t>
  </si>
  <si>
    <t>Don't know</t>
  </si>
  <si>
    <t>2nd</t>
  </si>
  <si>
    <t>1st</t>
  </si>
  <si>
    <t>6th</t>
  </si>
  <si>
    <t>5th</t>
  </si>
  <si>
    <t>4th</t>
  </si>
  <si>
    <t>3rd</t>
  </si>
  <si>
    <t>Yes</t>
  </si>
  <si>
    <t>Yes</t>
  </si>
  <si>
    <t>No</t>
  </si>
  <si>
    <t>Yes</t>
  </si>
  <si>
    <t>No</t>
  </si>
  <si>
    <t>Would like to</t>
  </si>
  <si>
    <t>Yes</t>
  </si>
  <si>
    <t>Yes</t>
  </si>
  <si>
    <t>Yes</t>
  </si>
  <si>
    <t>Yes</t>
  </si>
  <si>
    <t>Yes</t>
  </si>
  <si>
    <t>Ordinary Member</t>
  </si>
  <si>
    <t>OER SIG</t>
  </si>
  <si>
    <t>Not sure / none of these</t>
  </si>
  <si>
    <t>Male</t>
  </si>
  <si>
    <t>56-65</t>
  </si>
  <si>
    <t>England</t>
  </si>
  <si>
    <t>Self-employed</t>
  </si>
  <si>
    <t>I describe myself these days as a freelance thinker and para-academic</t>
  </si>
  <si>
    <t>Developing ideas</t>
  </si>
  <si>
    <t>Technical support/development</t>
  </si>
  <si>
    <t>Further Education, Work-based learning, Adult and community learning</t>
  </si>
  <si>
    <t>Commercial organisation, I am freelance</t>
  </si>
  <si>
    <t>2nd</t>
  </si>
  <si>
    <t>2nd</t>
  </si>
  <si>
    <t>3rd</t>
  </si>
  <si>
    <t>4th</t>
  </si>
  <si>
    <t>2nd</t>
  </si>
  <si>
    <t>3rd</t>
  </si>
  <si>
    <t>Yes</t>
  </si>
  <si>
    <t>Yes</t>
  </si>
  <si>
    <t>Yes</t>
  </si>
  <si>
    <t>Yes</t>
  </si>
  <si>
    <t>No</t>
  </si>
  <si>
    <t>Yes</t>
  </si>
  <si>
    <t>Don't know</t>
  </si>
  <si>
    <t>Don't know</t>
  </si>
  <si>
    <t>Don't know</t>
  </si>
  <si>
    <t>Don't know</t>
  </si>
  <si>
    <t>Yes</t>
  </si>
  <si>
    <t>Employed by a member organisation</t>
  </si>
  <si>
    <t>MOOC SIG</t>
  </si>
  <si>
    <t>Not sure / none of these</t>
  </si>
  <si>
    <t>Male</t>
  </si>
  <si>
    <t>36-45</t>
  </si>
  <si>
    <t>England</t>
  </si>
  <si>
    <t>Employed full-time</t>
  </si>
  <si>
    <t>Learning Technologies Development Manager</t>
  </si>
  <si>
    <t>Management/leadership</t>
  </si>
  <si>
    <t>Research, Support, Administration, Technical support/development</t>
  </si>
  <si>
    <t>Higher Education</t>
  </si>
  <si>
    <t>University or Higher Education provider</t>
  </si>
  <si>
    <t>1st</t>
  </si>
  <si>
    <t>2nd</t>
  </si>
  <si>
    <t>5th</t>
  </si>
  <si>
    <t>4th</t>
  </si>
  <si>
    <t>3rd</t>
  </si>
  <si>
    <t>6th</t>
  </si>
  <si>
    <t>Would like to</t>
  </si>
  <si>
    <t>Would like to</t>
  </si>
  <si>
    <t>Yes</t>
  </si>
  <si>
    <t>Yes</t>
  </si>
  <si>
    <t>Yes</t>
  </si>
  <si>
    <t>Yes</t>
  </si>
  <si>
    <t>Would like to</t>
  </si>
  <si>
    <t>Yes</t>
  </si>
  <si>
    <t>Yes</t>
  </si>
  <si>
    <t>Yes</t>
  </si>
  <si>
    <t>Yes</t>
  </si>
  <si>
    <t>Ordinary Member, Employed by a member organisation</t>
  </si>
  <si>
    <t>MOOC SIG, East Midlands SIG</t>
  </si>
  <si>
    <t>Not sure / none of these</t>
  </si>
  <si>
    <t>Female</t>
  </si>
  <si>
    <t>46-55</t>
  </si>
  <si>
    <t>England</t>
  </si>
  <si>
    <t>Employed full-time</t>
  </si>
  <si>
    <t>Learning Technology Consultant</t>
  </si>
  <si>
    <t>Support</t>
  </si>
  <si>
    <t>Teaching, Research, advocate</t>
  </si>
  <si>
    <t>Higher Education</t>
  </si>
  <si>
    <t>University or Higher Education provider</t>
  </si>
  <si>
    <t>5th</t>
  </si>
  <si>
    <t>2nd</t>
  </si>
  <si>
    <t>3rd</t>
  </si>
  <si>
    <t>4th</t>
  </si>
  <si>
    <t>1st</t>
  </si>
  <si>
    <t>6th</t>
  </si>
  <si>
    <t>No</t>
  </si>
  <si>
    <t>Yes</t>
  </si>
  <si>
    <t>Yes</t>
  </si>
  <si>
    <t>Yes</t>
  </si>
  <si>
    <t>Don't know</t>
  </si>
  <si>
    <t>No</t>
  </si>
  <si>
    <t>Don't know</t>
  </si>
  <si>
    <t>Would like to</t>
  </si>
  <si>
    <t>Would like to</t>
  </si>
  <si>
    <t>Don't know</t>
  </si>
  <si>
    <t>Yes</t>
  </si>
  <si>
    <t>Certified Member (CMALT Holder), Employed by a member organisation</t>
  </si>
  <si>
    <t>Not sure / none of these</t>
  </si>
  <si>
    <t>Female</t>
  </si>
  <si>
    <t>46-55</t>
  </si>
  <si>
    <t>England</t>
  </si>
  <si>
    <t>Employed full-time</t>
  </si>
  <si>
    <t>Support</t>
  </si>
  <si>
    <t>Management/leadership, Administration, Technical support/development</t>
  </si>
  <si>
    <t>Higher Education</t>
  </si>
  <si>
    <t>Other learning provider</t>
  </si>
  <si>
    <t>1st</t>
  </si>
  <si>
    <t>4th</t>
  </si>
  <si>
    <t>6th</t>
  </si>
  <si>
    <t>3rd</t>
  </si>
  <si>
    <t>2nd</t>
  </si>
  <si>
    <t>5th</t>
  </si>
  <si>
    <t>No</t>
  </si>
  <si>
    <t>Yes</t>
  </si>
  <si>
    <t>Yes</t>
  </si>
  <si>
    <t>Yes</t>
  </si>
  <si>
    <t>Yes</t>
  </si>
  <si>
    <t>No</t>
  </si>
  <si>
    <t>Don't know</t>
  </si>
  <si>
    <t>Don't know</t>
  </si>
  <si>
    <t>Yes</t>
  </si>
  <si>
    <t>Yes</t>
  </si>
  <si>
    <t>Yes</t>
  </si>
  <si>
    <t>Certified Member (CMALT Holder)</t>
  </si>
  <si>
    <t>Not sure / none of these</t>
  </si>
  <si>
    <t>Male</t>
  </si>
  <si>
    <t>46-55</t>
  </si>
  <si>
    <t>England</t>
  </si>
  <si>
    <t>Employed full-time</t>
  </si>
  <si>
    <t>skills and Competences Developer</t>
  </si>
  <si>
    <t>Support</t>
  </si>
  <si>
    <t>Staff development</t>
  </si>
  <si>
    <t>Higher Education</t>
  </si>
  <si>
    <t>University or Higher Education provider</t>
  </si>
  <si>
    <t>1st</t>
  </si>
  <si>
    <t>4th</t>
  </si>
  <si>
    <t>3rd</t>
  </si>
  <si>
    <t>5th</t>
  </si>
  <si>
    <t>2nd</t>
  </si>
  <si>
    <t>6th</t>
  </si>
  <si>
    <t>Would like to</t>
  </si>
  <si>
    <t>Yes</t>
  </si>
  <si>
    <t>Yes</t>
  </si>
  <si>
    <t>Yes</t>
  </si>
  <si>
    <t>Yes</t>
  </si>
  <si>
    <t>No</t>
  </si>
  <si>
    <t>Yes</t>
  </si>
  <si>
    <t>Yes</t>
  </si>
  <si>
    <t>Yes</t>
  </si>
  <si>
    <t>Yes</t>
  </si>
  <si>
    <t>Yes</t>
  </si>
  <si>
    <t>Certified Member (CMALT Holder)</t>
  </si>
  <si>
    <t>Not sure / none</t>
  </si>
  <si>
    <t>Not sure / none of these</t>
  </si>
  <si>
    <t>Male</t>
  </si>
  <si>
    <t>25-35</t>
  </si>
  <si>
    <t>England</t>
  </si>
  <si>
    <t>Employed full-time</t>
  </si>
  <si>
    <t>Manager</t>
  </si>
  <si>
    <t>Support</t>
  </si>
  <si>
    <t>Teaching, Research, Management/leadership, Administration, Technical support/development</t>
  </si>
  <si>
    <t>Work-based learning</t>
  </si>
  <si>
    <t>Commercial organisation</t>
  </si>
  <si>
    <t>1st</t>
  </si>
  <si>
    <t>2nd</t>
  </si>
  <si>
    <t>3rd</t>
  </si>
  <si>
    <t>2nd</t>
  </si>
  <si>
    <t>3rd</t>
  </si>
  <si>
    <t>2nd</t>
  </si>
  <si>
    <t>Would like to</t>
  </si>
  <si>
    <t>Would like to</t>
  </si>
  <si>
    <t>Yes</t>
  </si>
  <si>
    <t>Yes</t>
  </si>
  <si>
    <t>Yes</t>
  </si>
  <si>
    <t>No</t>
  </si>
  <si>
    <t>No</t>
  </si>
  <si>
    <t>No</t>
  </si>
  <si>
    <t>No</t>
  </si>
  <si>
    <t>No</t>
  </si>
  <si>
    <t>Not sure</t>
  </si>
  <si>
    <t>Female</t>
  </si>
  <si>
    <t>46-55</t>
  </si>
  <si>
    <t>Outside of Europe</t>
  </si>
  <si>
    <t>Employed full-time</t>
  </si>
  <si>
    <t>Management/leadership</t>
  </si>
  <si>
    <t>Teaching, Research</t>
  </si>
  <si>
    <t>Higher Education</t>
  </si>
  <si>
    <t>University or Higher Education provider</t>
  </si>
  <si>
    <t>5th</t>
  </si>
  <si>
    <t>1st</t>
  </si>
  <si>
    <t>3rd</t>
  </si>
  <si>
    <t>2nd</t>
  </si>
  <si>
    <t>6th</t>
  </si>
  <si>
    <t>4th</t>
  </si>
  <si>
    <t>Yes</t>
  </si>
  <si>
    <t>Yes</t>
  </si>
  <si>
    <t>Yes</t>
  </si>
  <si>
    <t>Yes</t>
  </si>
  <si>
    <t>Yes</t>
  </si>
  <si>
    <t>Yes</t>
  </si>
  <si>
    <t>Yes</t>
  </si>
  <si>
    <t>Yes</t>
  </si>
  <si>
    <t>Yes</t>
  </si>
  <si>
    <t>Yes</t>
  </si>
  <si>
    <t>Yes</t>
  </si>
  <si>
    <t>Ordinary Member, Registered for CMALT (CMALT candidate)</t>
  </si>
  <si>
    <t>White Rose SIG</t>
  </si>
  <si>
    <t>Not sure / none of these</t>
  </si>
  <si>
    <t>Female</t>
  </si>
  <si>
    <t>46-55</t>
  </si>
  <si>
    <t>England</t>
  </si>
  <si>
    <t>Employed full-time</t>
  </si>
  <si>
    <t>Lecturer</t>
  </si>
  <si>
    <t>Teaching</t>
  </si>
  <si>
    <t>TEL lead</t>
  </si>
  <si>
    <t>Higher Education</t>
  </si>
  <si>
    <t>Don't know</t>
  </si>
  <si>
    <t>Don't know</t>
  </si>
  <si>
    <t>Don't know</t>
  </si>
  <si>
    <t>Don't know</t>
  </si>
  <si>
    <t>Don't know</t>
  </si>
  <si>
    <t>Don't know</t>
  </si>
  <si>
    <t>Don't know</t>
  </si>
  <si>
    <t>Don't know</t>
  </si>
  <si>
    <t>Don't know</t>
  </si>
  <si>
    <t>Don't know</t>
  </si>
  <si>
    <t>Don't know</t>
  </si>
  <si>
    <t>1st</t>
  </si>
  <si>
    <t>3rd</t>
  </si>
  <si>
    <t>2nd</t>
  </si>
  <si>
    <t>4th</t>
  </si>
  <si>
    <t>2nd</t>
  </si>
  <si>
    <t>5th</t>
  </si>
  <si>
    <t>Would like to</t>
  </si>
  <si>
    <t>Would like to</t>
  </si>
  <si>
    <t>Would like to</t>
  </si>
  <si>
    <t>Would like to</t>
  </si>
  <si>
    <t>Yes</t>
  </si>
  <si>
    <t>Yes</t>
  </si>
  <si>
    <t>Would like to</t>
  </si>
  <si>
    <t>Would like to</t>
  </si>
  <si>
    <t>Would like to</t>
  </si>
  <si>
    <t>Would like to</t>
  </si>
  <si>
    <t>No</t>
  </si>
  <si>
    <t>Female</t>
  </si>
  <si>
    <t>36-45</t>
  </si>
  <si>
    <t>England</t>
  </si>
  <si>
    <t>Employed full-time</t>
  </si>
  <si>
    <t>Head of learning and development practice</t>
  </si>
  <si>
    <t>Management/leadership</t>
  </si>
  <si>
    <t>Teaching, Research, Management/leadership</t>
  </si>
  <si>
    <t>Higher Education</t>
  </si>
  <si>
    <t>University or Higher Education provider</t>
  </si>
  <si>
    <t>1st</t>
  </si>
  <si>
    <t>1st</t>
  </si>
  <si>
    <t>1st</t>
  </si>
  <si>
    <t>1st</t>
  </si>
  <si>
    <t>1st</t>
  </si>
  <si>
    <t>1st</t>
  </si>
  <si>
    <t>Would like to</t>
  </si>
  <si>
    <t>Would like to</t>
  </si>
  <si>
    <t>Would like to</t>
  </si>
  <si>
    <t>Would like to</t>
  </si>
  <si>
    <t>Yes</t>
  </si>
  <si>
    <t>Don't know</t>
  </si>
  <si>
    <t>Don't know</t>
  </si>
  <si>
    <t>Yes</t>
  </si>
  <si>
    <t>Yes</t>
  </si>
  <si>
    <t>Don't know</t>
  </si>
  <si>
    <t>Yes</t>
  </si>
  <si>
    <t>Certified Member (CMALT Holder)</t>
  </si>
  <si>
    <t>Not sure / none of these</t>
  </si>
  <si>
    <t>Male</t>
  </si>
  <si>
    <t>46-55</t>
  </si>
  <si>
    <t>Scotland</t>
  </si>
  <si>
    <t>Employed full-time</t>
  </si>
  <si>
    <t>Assistant Dean</t>
  </si>
  <si>
    <t>Management/leadership</t>
  </si>
  <si>
    <t>Teaching, Research, Management/leadership, Support, Administration, Technical support/development</t>
  </si>
  <si>
    <t>Higher Education</t>
  </si>
  <si>
    <t>University or Higher Education provider</t>
  </si>
  <si>
    <t>1st</t>
  </si>
  <si>
    <t>2nd</t>
  </si>
  <si>
    <t>3rd</t>
  </si>
  <si>
    <t>6th</t>
  </si>
  <si>
    <t>5th</t>
  </si>
  <si>
    <t>4th</t>
  </si>
  <si>
    <t>Would like to</t>
  </si>
  <si>
    <t>Would like to</t>
  </si>
  <si>
    <t>Unaware of</t>
  </si>
  <si>
    <t>Unaware of</t>
  </si>
  <si>
    <t>Would like to</t>
  </si>
  <si>
    <t>No</t>
  </si>
  <si>
    <t>No</t>
  </si>
  <si>
    <t>Would like to</t>
  </si>
  <si>
    <t>Would like to</t>
  </si>
  <si>
    <t>Would like to</t>
  </si>
  <si>
    <t>No</t>
  </si>
  <si>
    <t>Male</t>
  </si>
  <si>
    <t>36-45</t>
  </si>
  <si>
    <t>England</t>
  </si>
  <si>
    <t>Employed full-time</t>
  </si>
  <si>
    <t>Director of Digital Strategy</t>
  </si>
  <si>
    <t>Management/leadership</t>
  </si>
  <si>
    <t>Teaching, Management/leadership, Support, Administration, Technical support/development</t>
  </si>
  <si>
    <t>Schools</t>
  </si>
  <si>
    <t>School</t>
  </si>
  <si>
    <t>Don't know</t>
  </si>
  <si>
    <t>Don't know</t>
  </si>
  <si>
    <t>Don't know</t>
  </si>
  <si>
    <t>5th</t>
  </si>
  <si>
    <t>1st</t>
  </si>
  <si>
    <t>2nd</t>
  </si>
  <si>
    <t>6th</t>
  </si>
  <si>
    <t>3rd</t>
  </si>
  <si>
    <t>4th</t>
  </si>
  <si>
    <t>Yes</t>
  </si>
  <si>
    <t>Would like to</t>
  </si>
  <si>
    <t>Yes</t>
  </si>
  <si>
    <t>Yes</t>
  </si>
  <si>
    <t>Yes</t>
  </si>
  <si>
    <t>Yes</t>
  </si>
  <si>
    <t>Would like to</t>
  </si>
  <si>
    <t>Would like to</t>
  </si>
  <si>
    <t>Would like to</t>
  </si>
  <si>
    <t>Would like to</t>
  </si>
  <si>
    <t>Yes</t>
  </si>
  <si>
    <t>Certified Member (CMALT Holder)</t>
  </si>
  <si>
    <t>Newsletter editor</t>
  </si>
  <si>
    <t>Female</t>
  </si>
  <si>
    <t>56-65</t>
  </si>
  <si>
    <t>England</t>
  </si>
  <si>
    <t>Employed full-time</t>
  </si>
  <si>
    <t>learning technologist</t>
  </si>
  <si>
    <t>Support</t>
  </si>
  <si>
    <t>Higher Education</t>
  </si>
  <si>
    <t>University or Higher Education provider</t>
  </si>
  <si>
    <t>1st</t>
  </si>
  <si>
    <t>2nd</t>
  </si>
  <si>
    <t>5th</t>
  </si>
  <si>
    <t>6th</t>
  </si>
  <si>
    <t>4th</t>
  </si>
  <si>
    <t>3rd</t>
  </si>
  <si>
    <t>No</t>
  </si>
  <si>
    <t>Yes</t>
  </si>
  <si>
    <t>Yes</t>
  </si>
  <si>
    <t>Yes</t>
  </si>
  <si>
    <t>Yes</t>
  </si>
  <si>
    <t>No</t>
  </si>
  <si>
    <t>Don't know</t>
  </si>
  <si>
    <t>No</t>
  </si>
  <si>
    <t>Would like to</t>
  </si>
  <si>
    <t>Would like to</t>
  </si>
  <si>
    <t>No</t>
  </si>
  <si>
    <t>Female</t>
  </si>
  <si>
    <t>36-45</t>
  </si>
  <si>
    <t>England</t>
  </si>
  <si>
    <t>Employed full-time</t>
  </si>
  <si>
    <t>Instructional designer</t>
  </si>
  <si>
    <t>Support</t>
  </si>
  <si>
    <t>Technical support/development</t>
  </si>
  <si>
    <t>Higher Education</t>
  </si>
  <si>
    <t>University or Higher Education provider</t>
  </si>
  <si>
    <t>Don't know</t>
  </si>
  <si>
    <t>Don't know</t>
  </si>
  <si>
    <t>Don't know</t>
  </si>
  <si>
    <t>Don't know</t>
  </si>
  <si>
    <t>3rd</t>
  </si>
  <si>
    <t>1st</t>
  </si>
  <si>
    <t>2nd</t>
  </si>
  <si>
    <t>4th</t>
  </si>
  <si>
    <t>5th</t>
  </si>
  <si>
    <t>6th</t>
  </si>
  <si>
    <t>No</t>
  </si>
  <si>
    <t>Yes</t>
  </si>
  <si>
    <t>Yes</t>
  </si>
  <si>
    <t>Yes</t>
  </si>
  <si>
    <t>Yes</t>
  </si>
  <si>
    <t>Yes</t>
  </si>
  <si>
    <t>Don't know</t>
  </si>
  <si>
    <t>No</t>
  </si>
  <si>
    <t>No</t>
  </si>
  <si>
    <t>No</t>
  </si>
  <si>
    <t>No</t>
  </si>
  <si>
    <t>Male</t>
  </si>
  <si>
    <t>46-55</t>
  </si>
  <si>
    <t>Other European country</t>
  </si>
  <si>
    <t>Employed full-time</t>
  </si>
  <si>
    <t>Lecturer</t>
  </si>
  <si>
    <t>Teaching</t>
  </si>
  <si>
    <t>Support</t>
  </si>
  <si>
    <t>Higher Education</t>
  </si>
  <si>
    <t>University or Higher Education provider</t>
  </si>
  <si>
    <t>6th</t>
  </si>
  <si>
    <t>3rd</t>
  </si>
  <si>
    <t>4th</t>
  </si>
  <si>
    <t>5th</t>
  </si>
  <si>
    <t>2nd</t>
  </si>
  <si>
    <t>1st</t>
  </si>
  <si>
    <t>Would like to</t>
  </si>
  <si>
    <t>Yes</t>
  </si>
  <si>
    <t>Yes</t>
  </si>
  <si>
    <t>Yes</t>
  </si>
  <si>
    <t>Yes</t>
  </si>
  <si>
    <t>Would like to</t>
  </si>
  <si>
    <t>Would like to</t>
  </si>
  <si>
    <t>Don't know</t>
  </si>
  <si>
    <t>Yes</t>
  </si>
  <si>
    <t>Yes</t>
  </si>
  <si>
    <t>Yes</t>
  </si>
  <si>
    <t>Ordinary Member</t>
  </si>
  <si>
    <t>ALT Wales, OER SIG</t>
  </si>
  <si>
    <t>Not sure / none of these</t>
  </si>
  <si>
    <t>Female</t>
  </si>
  <si>
    <t>36-45</t>
  </si>
  <si>
    <t>Wales</t>
  </si>
  <si>
    <t>Employed full-time</t>
  </si>
  <si>
    <t>Learning Technologist</t>
  </si>
  <si>
    <t>Support</t>
  </si>
  <si>
    <t>Administration, Technical support/development, Staff Development</t>
  </si>
  <si>
    <t>Higher Education</t>
  </si>
  <si>
    <t>University or Higher Education provider</t>
  </si>
  <si>
    <t>6th</t>
  </si>
  <si>
    <t>3rd</t>
  </si>
  <si>
    <t>1st</t>
  </si>
  <si>
    <t>5th</t>
  </si>
  <si>
    <t>4th</t>
  </si>
  <si>
    <t>2nd</t>
  </si>
  <si>
    <t>Yes</t>
  </si>
  <si>
    <t>Yes</t>
  </si>
  <si>
    <t>Yes</t>
  </si>
  <si>
    <t>Yes</t>
  </si>
  <si>
    <t>Yes</t>
  </si>
  <si>
    <t>No</t>
  </si>
  <si>
    <t>Unaware of</t>
  </si>
  <si>
    <t>Yes</t>
  </si>
  <si>
    <t>Yes</t>
  </si>
  <si>
    <t>Unaware of</t>
  </si>
  <si>
    <t>Yes</t>
  </si>
  <si>
    <t>Certified Member (CMALT Holder)</t>
  </si>
  <si>
    <t>East Midlands SIG</t>
  </si>
  <si>
    <t>Not sure / none of these</t>
  </si>
  <si>
    <t>Female</t>
  </si>
  <si>
    <t>36-45</t>
  </si>
  <si>
    <t>England</t>
  </si>
  <si>
    <t>Employed full-time</t>
  </si>
  <si>
    <t>eLearning Manager</t>
  </si>
  <si>
    <t>Management/leadership</t>
  </si>
  <si>
    <t>Management/leadership</t>
  </si>
  <si>
    <t>Further Education, Higher Education, Work-based learning, Adult and community learning</t>
  </si>
  <si>
    <t>College or Further Education provider, University or Higher Education provider</t>
  </si>
  <si>
    <t>3rd</t>
  </si>
  <si>
    <t>4th</t>
  </si>
  <si>
    <t>5th</t>
  </si>
  <si>
    <t>1st</t>
  </si>
  <si>
    <t>6th</t>
  </si>
  <si>
    <t>2nd</t>
  </si>
  <si>
    <t>Yes</t>
  </si>
  <si>
    <t>Yes</t>
  </si>
  <si>
    <t>Would like to</t>
  </si>
  <si>
    <t>Yes</t>
  </si>
  <si>
    <t>Yes</t>
  </si>
  <si>
    <t>Would like to</t>
  </si>
  <si>
    <t>Yes</t>
  </si>
  <si>
    <t>Yes</t>
  </si>
  <si>
    <t>Yes</t>
  </si>
  <si>
    <t>Yes</t>
  </si>
  <si>
    <t>Yes</t>
  </si>
  <si>
    <t>Ordinary Member</t>
  </si>
  <si>
    <t>M25 SIG</t>
  </si>
  <si>
    <t>Central Executive Committee</t>
  </si>
  <si>
    <t>Female</t>
  </si>
  <si>
    <t>36-45</t>
  </si>
  <si>
    <t>England</t>
  </si>
  <si>
    <t>Employed full-time</t>
  </si>
  <si>
    <t>e-Learning Manager</t>
  </si>
  <si>
    <t>Management/leadership</t>
  </si>
  <si>
    <t>Support, Technical support/development</t>
  </si>
  <si>
    <t>Higher Education</t>
  </si>
  <si>
    <t>University or Higher Education provider</t>
  </si>
  <si>
    <t>Don't know</t>
  </si>
  <si>
    <t>3rd</t>
  </si>
  <si>
    <t>1st</t>
  </si>
  <si>
    <t>2nd</t>
  </si>
  <si>
    <t>5th</t>
  </si>
  <si>
    <t>6th</t>
  </si>
  <si>
    <t>4th</t>
  </si>
  <si>
    <t>Would like to</t>
  </si>
  <si>
    <t>Yes</t>
  </si>
  <si>
    <t>Yes</t>
  </si>
  <si>
    <t>Yes</t>
  </si>
  <si>
    <t>No</t>
  </si>
  <si>
    <t>No</t>
  </si>
  <si>
    <t>Don't know</t>
  </si>
  <si>
    <t>Don't know</t>
  </si>
  <si>
    <t>Don't know</t>
  </si>
  <si>
    <t>Don't know</t>
  </si>
  <si>
    <t>Yes</t>
  </si>
  <si>
    <t>Ordinary Member</t>
  </si>
  <si>
    <t>M25 SIG</t>
  </si>
  <si>
    <t>Not sure / none of these</t>
  </si>
  <si>
    <t>Male</t>
  </si>
  <si>
    <t>46-55</t>
  </si>
  <si>
    <t>England</t>
  </si>
  <si>
    <t>Employed full-time</t>
  </si>
  <si>
    <t>Learning Technologist</t>
  </si>
  <si>
    <t>Management/leadership</t>
  </si>
  <si>
    <t>Teaching, Research, Management/leadership, Support, Administration, Technical support/development</t>
  </si>
  <si>
    <t>Higher Education</t>
  </si>
  <si>
    <t>University or Higher Education provider</t>
  </si>
  <si>
    <t>1st</t>
  </si>
  <si>
    <t>3rd</t>
  </si>
  <si>
    <t>4th</t>
  </si>
  <si>
    <t>5th</t>
  </si>
  <si>
    <t>2nd</t>
  </si>
  <si>
    <t>6th</t>
  </si>
  <si>
    <t>Would like to</t>
  </si>
  <si>
    <t>Yes</t>
  </si>
  <si>
    <t>Would like to</t>
  </si>
  <si>
    <t>Would like to</t>
  </si>
  <si>
    <t>Yes</t>
  </si>
  <si>
    <t>Yes</t>
  </si>
  <si>
    <t>Yes</t>
  </si>
  <si>
    <t>Yes</t>
  </si>
  <si>
    <t>Yes</t>
  </si>
  <si>
    <t>Yes</t>
  </si>
  <si>
    <t>Not sure</t>
  </si>
  <si>
    <t>Female</t>
  </si>
  <si>
    <t>46-55</t>
  </si>
  <si>
    <t>England</t>
  </si>
  <si>
    <t>Employed part-time</t>
  </si>
  <si>
    <t>Associate Professor, Faculty Blended Learning Leader</t>
  </si>
  <si>
    <t>Management/leadership</t>
  </si>
  <si>
    <t>Research, Management/leadership, Support, Technical support/development</t>
  </si>
  <si>
    <t>Higher Education</t>
  </si>
  <si>
    <t>University or Higher Education provider</t>
  </si>
  <si>
    <t>1st</t>
  </si>
  <si>
    <t>2nd</t>
  </si>
  <si>
    <t>3rd</t>
  </si>
  <si>
    <t>6th</t>
  </si>
  <si>
    <t>5th</t>
  </si>
  <si>
    <t>4th</t>
  </si>
  <si>
    <t>Would like to</t>
  </si>
  <si>
    <t>Yes</t>
  </si>
  <si>
    <t>Yes</t>
  </si>
  <si>
    <t>Yes</t>
  </si>
  <si>
    <t>Yes</t>
  </si>
  <si>
    <t>Yes</t>
  </si>
  <si>
    <t>Would like to</t>
  </si>
  <si>
    <t>Would like to</t>
  </si>
  <si>
    <t>Would like to</t>
  </si>
  <si>
    <t>Would like to</t>
  </si>
  <si>
    <t>Yes</t>
  </si>
  <si>
    <t>Certified Member (CMALT Holder)</t>
  </si>
  <si>
    <t>Not sure / none</t>
  </si>
  <si>
    <t>Not sure / none of these</t>
  </si>
  <si>
    <t>Female</t>
  </si>
  <si>
    <t>25-35</t>
  </si>
  <si>
    <t>England</t>
  </si>
  <si>
    <t>Employed full-time</t>
  </si>
  <si>
    <t>Senior Learning Technologist</t>
  </si>
  <si>
    <t>Technical support/development</t>
  </si>
  <si>
    <t>Teaching, Research, Management/leadership, Support, Administration</t>
  </si>
  <si>
    <t>Higher Education</t>
  </si>
  <si>
    <t>University or Higher Education provider</t>
  </si>
  <si>
    <t>Don't know</t>
  </si>
  <si>
    <t>1st</t>
  </si>
  <si>
    <t>2nd</t>
  </si>
  <si>
    <t>6th</t>
  </si>
  <si>
    <t>3rd</t>
  </si>
  <si>
    <t>5th</t>
  </si>
  <si>
    <t>4th</t>
  </si>
  <si>
    <t>Yes</t>
  </si>
  <si>
    <t>Yes</t>
  </si>
  <si>
    <t>Yes</t>
  </si>
  <si>
    <t>Yes</t>
  </si>
  <si>
    <t>Yes</t>
  </si>
  <si>
    <t>Yes</t>
  </si>
  <si>
    <t>Don't know</t>
  </si>
  <si>
    <t>Don't know</t>
  </si>
  <si>
    <t>Yes</t>
  </si>
  <si>
    <t>Yes</t>
  </si>
  <si>
    <t>Yes</t>
  </si>
  <si>
    <t>Ordinary Member</t>
  </si>
  <si>
    <t>Not sure / none</t>
  </si>
  <si>
    <t>Operational Committees, Journal reviewer</t>
  </si>
  <si>
    <t>Female</t>
  </si>
  <si>
    <t>36-45</t>
  </si>
  <si>
    <t>England</t>
  </si>
  <si>
    <t>Employed full-time</t>
  </si>
  <si>
    <t>Faculty Learning Technologist</t>
  </si>
  <si>
    <t>Management/leadership</t>
  </si>
  <si>
    <t>Teaching, Research, Support</t>
  </si>
  <si>
    <t>Higher Education</t>
  </si>
  <si>
    <t>University or Higher Education provider</t>
  </si>
  <si>
    <t>3rd</t>
  </si>
  <si>
    <t>2nd</t>
  </si>
  <si>
    <t>1st</t>
  </si>
  <si>
    <t>4th</t>
  </si>
  <si>
    <t>5th</t>
  </si>
  <si>
    <t>6th</t>
  </si>
  <si>
    <t>Unaware of</t>
  </si>
  <si>
    <t>Unaware of</t>
  </si>
  <si>
    <t>Yes</t>
  </si>
  <si>
    <t>Yes</t>
  </si>
  <si>
    <t>Yes</t>
  </si>
  <si>
    <t>Would like to</t>
  </si>
  <si>
    <t>Would like to</t>
  </si>
  <si>
    <t>Would like to</t>
  </si>
  <si>
    <t>Would like to</t>
  </si>
  <si>
    <t>Would like to</t>
  </si>
  <si>
    <t>Not sure</t>
  </si>
  <si>
    <t>Male</t>
  </si>
  <si>
    <t>25-35</t>
  </si>
  <si>
    <t>England</t>
  </si>
  <si>
    <t>Employed full-time</t>
  </si>
  <si>
    <t>curriculum manager</t>
  </si>
  <si>
    <t>Management/leadership</t>
  </si>
  <si>
    <t>Teaching</t>
  </si>
  <si>
    <t>Further Education, Adult and community learning</t>
  </si>
  <si>
    <t>College or Further Education provider</t>
  </si>
  <si>
    <t>1st</t>
  </si>
  <si>
    <t>3rd</t>
  </si>
  <si>
    <t>4th</t>
  </si>
  <si>
    <t>6th</t>
  </si>
  <si>
    <t>2nd</t>
  </si>
  <si>
    <t>5th</t>
  </si>
  <si>
    <t>Would like to</t>
  </si>
  <si>
    <t>Yes</t>
  </si>
  <si>
    <t>Would like to</t>
  </si>
  <si>
    <t>Yes</t>
  </si>
  <si>
    <t>Yes</t>
  </si>
  <si>
    <t>No</t>
  </si>
  <si>
    <t>No</t>
  </si>
  <si>
    <t>No</t>
  </si>
  <si>
    <t>No</t>
  </si>
  <si>
    <t>No</t>
  </si>
  <si>
    <t>No</t>
  </si>
  <si>
    <t>Female</t>
  </si>
  <si>
    <t>46-55</t>
  </si>
  <si>
    <t>Outside of Europe</t>
  </si>
  <si>
    <t>Employed full-time</t>
  </si>
  <si>
    <t>Vice Provost</t>
  </si>
  <si>
    <t>Management/leadership</t>
  </si>
  <si>
    <t>Research, Support, Administration</t>
  </si>
  <si>
    <t>Higher Education</t>
  </si>
  <si>
    <t>University or Higher Education provider</t>
  </si>
  <si>
    <t>Don't know</t>
  </si>
  <si>
    <t>Don't know</t>
  </si>
  <si>
    <t>Don't know</t>
  </si>
  <si>
    <t>Don't know</t>
  </si>
  <si>
    <t>Don't know</t>
  </si>
  <si>
    <t>2nd</t>
  </si>
  <si>
    <t>3rd</t>
  </si>
  <si>
    <t>Don't know</t>
  </si>
  <si>
    <t>5th</t>
  </si>
  <si>
    <t>4th</t>
  </si>
  <si>
    <t>1st</t>
  </si>
  <si>
    <t>Would like to</t>
  </si>
  <si>
    <t>Yes</t>
  </si>
  <si>
    <t>No</t>
  </si>
  <si>
    <t>Yes</t>
  </si>
  <si>
    <t>No</t>
  </si>
  <si>
    <t>No</t>
  </si>
  <si>
    <t>Would like to</t>
  </si>
  <si>
    <t>Would like to</t>
  </si>
  <si>
    <t>Would like to</t>
  </si>
  <si>
    <t>Would like to</t>
  </si>
  <si>
    <t>Yes</t>
  </si>
  <si>
    <t>Employed by a member organisation</t>
  </si>
  <si>
    <t>M25 SIG</t>
  </si>
  <si>
    <t>Not sure / none of these</t>
  </si>
  <si>
    <t>Female</t>
  </si>
  <si>
    <t>25-35</t>
  </si>
  <si>
    <t>England</t>
  </si>
  <si>
    <t>Employed full-time</t>
  </si>
  <si>
    <t>Learning Technologist</t>
  </si>
  <si>
    <t>Technical support/development</t>
  </si>
  <si>
    <t>Support</t>
  </si>
  <si>
    <t>Higher Education, Work-based learning, Healthcare &amp; postgraduate HE</t>
  </si>
  <si>
    <t>University or Higher Education provider, Other learning provider</t>
  </si>
  <si>
    <t>1st</t>
  </si>
  <si>
    <t>6th</t>
  </si>
  <si>
    <t>5th</t>
  </si>
  <si>
    <t>4th</t>
  </si>
  <si>
    <t>2nd</t>
  </si>
  <si>
    <t>3rd</t>
  </si>
  <si>
    <t>Yes</t>
  </si>
  <si>
    <t>Yes</t>
  </si>
  <si>
    <t>Yes</t>
  </si>
  <si>
    <t>Yes</t>
  </si>
  <si>
    <t>Yes</t>
  </si>
  <si>
    <t>No</t>
  </si>
  <si>
    <t>Yes</t>
  </si>
  <si>
    <t>Yes</t>
  </si>
  <si>
    <t>Yes</t>
  </si>
  <si>
    <t>Yes</t>
  </si>
  <si>
    <t>Yes</t>
  </si>
  <si>
    <t>Associate Member</t>
  </si>
  <si>
    <t>ALT Scotland</t>
  </si>
  <si>
    <t>Not sure / none of these</t>
  </si>
  <si>
    <t>Female</t>
  </si>
  <si>
    <t>56-65</t>
  </si>
  <si>
    <t>Scotland</t>
  </si>
  <si>
    <t>Employed full-time</t>
  </si>
  <si>
    <t>Learning Services Manager</t>
  </si>
  <si>
    <t>Support</t>
  </si>
  <si>
    <t>Teaching, Research, Management/leadership, Administration, Technical support/development</t>
  </si>
  <si>
    <t>Higher Education</t>
  </si>
  <si>
    <t>University or Higher Education provider</t>
  </si>
  <si>
    <t>2nd</t>
  </si>
  <si>
    <t>3rd</t>
  </si>
  <si>
    <t>5th</t>
  </si>
  <si>
    <t>6th</t>
  </si>
  <si>
    <t>4th</t>
  </si>
  <si>
    <t>1st</t>
  </si>
  <si>
    <t>Yes</t>
  </si>
  <si>
    <t>Yes</t>
  </si>
  <si>
    <t>Yes</t>
  </si>
  <si>
    <t>Yes</t>
  </si>
  <si>
    <t>Yes</t>
  </si>
  <si>
    <t>Yes</t>
  </si>
  <si>
    <t>Yes</t>
  </si>
  <si>
    <t>Yes</t>
  </si>
  <si>
    <t>Yes</t>
  </si>
  <si>
    <t>Yes</t>
  </si>
  <si>
    <t>Yes</t>
  </si>
  <si>
    <t>Certified Member (CMALT Holder)</t>
  </si>
  <si>
    <t>OER SIG, ViTAL SIG</t>
  </si>
  <si>
    <t>Conference programme Committee</t>
  </si>
  <si>
    <t>Female</t>
  </si>
  <si>
    <t>46-55</t>
  </si>
  <si>
    <t>England</t>
  </si>
  <si>
    <t>Employed full-time</t>
  </si>
  <si>
    <t>Principal Teaching Fellow</t>
  </si>
  <si>
    <t>Management/leadership</t>
  </si>
  <si>
    <t>Teaching, Research, Management/leadership, Support, Administration, Technical support/development, anything that comes my way!</t>
  </si>
  <si>
    <t>Higher Education</t>
  </si>
  <si>
    <t>University or Higher Education provider</t>
  </si>
  <si>
    <t>1st</t>
  </si>
  <si>
    <t>2nd</t>
  </si>
  <si>
    <t>4th</t>
  </si>
  <si>
    <t>5th</t>
  </si>
  <si>
    <t>6th</t>
  </si>
  <si>
    <t>3rd</t>
  </si>
  <si>
    <t>Would like to</t>
  </si>
  <si>
    <t>Would like to</t>
  </si>
  <si>
    <t>Don't know</t>
  </si>
  <si>
    <t>Yes</t>
  </si>
  <si>
    <t>Yes</t>
  </si>
  <si>
    <t>Would like to</t>
  </si>
  <si>
    <t>Don't know</t>
  </si>
  <si>
    <t>Don't know</t>
  </si>
  <si>
    <t>Don't know</t>
  </si>
  <si>
    <t>Don't know</t>
  </si>
  <si>
    <t>No</t>
  </si>
  <si>
    <t>Female</t>
  </si>
  <si>
    <t>46-55</t>
  </si>
  <si>
    <t>Wales</t>
  </si>
  <si>
    <t>Employed full-time</t>
  </si>
  <si>
    <t>ILT Developer</t>
  </si>
  <si>
    <t>Technical support/development</t>
  </si>
  <si>
    <t>Research, Support</t>
  </si>
  <si>
    <t>Further Education</t>
  </si>
  <si>
    <t>College or Further Education provider</t>
  </si>
  <si>
    <t>1st</t>
  </si>
  <si>
    <t>2nd</t>
  </si>
  <si>
    <t>2nd</t>
  </si>
  <si>
    <t>3rd</t>
  </si>
  <si>
    <t>1st</t>
  </si>
  <si>
    <t>2nd</t>
  </si>
  <si>
    <t>Yes</t>
  </si>
  <si>
    <t>Yes</t>
  </si>
  <si>
    <t>Yes</t>
  </si>
  <si>
    <t>Yes</t>
  </si>
  <si>
    <t>Yes</t>
  </si>
  <si>
    <t>Would like to</t>
  </si>
  <si>
    <t>Would like to</t>
  </si>
  <si>
    <t>Would like to</t>
  </si>
  <si>
    <t>Would like to</t>
  </si>
  <si>
    <t>Would like to</t>
  </si>
  <si>
    <t>Yes</t>
  </si>
  <si>
    <t>Employed by a member organisation</t>
  </si>
  <si>
    <t>ALT Scotland, OER SIG</t>
  </si>
  <si>
    <t>not this year  - ambassador ;-)</t>
  </si>
  <si>
    <t>Male</t>
  </si>
  <si>
    <t>46-55</t>
  </si>
  <si>
    <t>Scotland</t>
  </si>
  <si>
    <t>Employed full-time</t>
  </si>
  <si>
    <t>CEO</t>
  </si>
  <si>
    <t>Management/leadership</t>
  </si>
  <si>
    <t>Teaching, Research, Management/leadership, Support, Technical support/development</t>
  </si>
  <si>
    <t>Further Education, Higher Education, Work-based learning, Adult and community learning, Industry, Third sector</t>
  </si>
  <si>
    <t>1st</t>
  </si>
  <si>
    <t>3rd</t>
  </si>
  <si>
    <t>2nd</t>
  </si>
  <si>
    <t>6th</t>
  </si>
  <si>
    <t>4th</t>
  </si>
  <si>
    <t>5th</t>
  </si>
  <si>
    <t>Would like to</t>
  </si>
  <si>
    <t>Would like to</t>
  </si>
  <si>
    <t>Yes</t>
  </si>
  <si>
    <t>Yes</t>
  </si>
  <si>
    <t>No</t>
  </si>
  <si>
    <t>Would like to</t>
  </si>
  <si>
    <t>No</t>
  </si>
  <si>
    <t>No</t>
  </si>
  <si>
    <t>No</t>
  </si>
  <si>
    <t>No</t>
  </si>
  <si>
    <t>No</t>
  </si>
  <si>
    <t>Female</t>
  </si>
  <si>
    <t>46-55</t>
  </si>
  <si>
    <t>England</t>
  </si>
  <si>
    <t>Employed full-time</t>
  </si>
  <si>
    <t>Academic liaison librarian</t>
  </si>
  <si>
    <t>Librarian</t>
  </si>
  <si>
    <t>Teaching, Support, Technical support/development</t>
  </si>
  <si>
    <t>Higher Education</t>
  </si>
  <si>
    <t>University or Higher Education provider</t>
  </si>
  <si>
    <t>2nd</t>
  </si>
  <si>
    <t>1st</t>
  </si>
  <si>
    <t>6th</t>
  </si>
  <si>
    <t>4th</t>
  </si>
  <si>
    <t>3rd</t>
  </si>
  <si>
    <t>5th</t>
  </si>
  <si>
    <t>Would like to</t>
  </si>
  <si>
    <t>Would like to</t>
  </si>
  <si>
    <t>Yes</t>
  </si>
  <si>
    <t>Yes</t>
  </si>
  <si>
    <t>Would like to</t>
  </si>
  <si>
    <t>Would like to</t>
  </si>
  <si>
    <t>Would like to</t>
  </si>
  <si>
    <t>Would like to</t>
  </si>
  <si>
    <t>Would like to</t>
  </si>
  <si>
    <t>Would like to</t>
  </si>
  <si>
    <t>No</t>
  </si>
  <si>
    <t>Female</t>
  </si>
  <si>
    <t>46-55</t>
  </si>
  <si>
    <t>Australia</t>
  </si>
  <si>
    <t>Employed part-time</t>
  </si>
  <si>
    <t>Researcher</t>
  </si>
  <si>
    <t>Research</t>
  </si>
  <si>
    <t>Research</t>
  </si>
  <si>
    <t>Higher Education</t>
  </si>
  <si>
    <t>University or Higher Education provider</t>
  </si>
  <si>
    <t>6th</t>
  </si>
  <si>
    <t>4th</t>
  </si>
  <si>
    <t>1st</t>
  </si>
  <si>
    <t>2nd</t>
  </si>
  <si>
    <t>3rd</t>
  </si>
  <si>
    <t>5th</t>
  </si>
  <si>
    <t>Yes</t>
  </si>
  <si>
    <t>Yes</t>
  </si>
  <si>
    <t>Yes</t>
  </si>
  <si>
    <t>Yes</t>
  </si>
  <si>
    <t>Yes</t>
  </si>
  <si>
    <t>Would like to</t>
  </si>
  <si>
    <t>Yes</t>
  </si>
  <si>
    <t>Yes</t>
  </si>
  <si>
    <t>Yes</t>
  </si>
  <si>
    <t>Yes</t>
  </si>
  <si>
    <t>Yes</t>
  </si>
  <si>
    <t>Certified Member (CMALT Holder)</t>
  </si>
  <si>
    <t>none</t>
  </si>
  <si>
    <t>Female</t>
  </si>
  <si>
    <t>36-45</t>
  </si>
  <si>
    <t>England</t>
  </si>
  <si>
    <t>Employed full-time</t>
  </si>
  <si>
    <t>Learning Designer</t>
  </si>
  <si>
    <t>Technical support/development</t>
  </si>
  <si>
    <t>Teaching, Research, Support, Administration</t>
  </si>
  <si>
    <t>Higher Education</t>
  </si>
  <si>
    <t>University or Higher Education provider</t>
  </si>
  <si>
    <t>6th</t>
  </si>
  <si>
    <t>2nd</t>
  </si>
  <si>
    <t>1st</t>
  </si>
  <si>
    <t>3rd</t>
  </si>
  <si>
    <t>5th</t>
  </si>
  <si>
    <t>4th</t>
  </si>
  <si>
    <t>Would like to</t>
  </si>
  <si>
    <t>Would like to</t>
  </si>
  <si>
    <t>Yes</t>
  </si>
  <si>
    <t>Yes</t>
  </si>
  <si>
    <t>No</t>
  </si>
  <si>
    <t>No</t>
  </si>
  <si>
    <t>No</t>
  </si>
  <si>
    <t>Yes</t>
  </si>
  <si>
    <t>Yes</t>
  </si>
  <si>
    <t>Yes</t>
  </si>
  <si>
    <t>Yes</t>
  </si>
  <si>
    <t>Ordinary Member</t>
  </si>
  <si>
    <t>Not sure / none</t>
  </si>
  <si>
    <t>Not sure / none of these</t>
  </si>
  <si>
    <t>Male</t>
  </si>
  <si>
    <t>46-55</t>
  </si>
  <si>
    <t>England</t>
  </si>
  <si>
    <t>Employed full-time</t>
  </si>
  <si>
    <t>Head of Libraries</t>
  </si>
  <si>
    <t>Management/leadership</t>
  </si>
  <si>
    <t>Support, Administration</t>
  </si>
  <si>
    <t>Higher Education</t>
  </si>
  <si>
    <t>University or Higher Education provider</t>
  </si>
  <si>
    <t>1st</t>
  </si>
  <si>
    <t>1st</t>
  </si>
  <si>
    <t>1st</t>
  </si>
  <si>
    <t>2nd</t>
  </si>
  <si>
    <t>1st</t>
  </si>
  <si>
    <t>2nd</t>
  </si>
  <si>
    <t>Yes</t>
  </si>
  <si>
    <t>Would like to</t>
  </si>
  <si>
    <t>Yes</t>
  </si>
  <si>
    <t>Would like to</t>
  </si>
  <si>
    <t>Yes</t>
  </si>
  <si>
    <t>Would like to</t>
  </si>
  <si>
    <t>Would like to</t>
  </si>
  <si>
    <t>Would like to</t>
  </si>
  <si>
    <t>Would like to</t>
  </si>
  <si>
    <t>Would like to</t>
  </si>
  <si>
    <t>Yes</t>
  </si>
  <si>
    <t>Employed by a member organisation</t>
  </si>
  <si>
    <t>North West England SIG</t>
  </si>
  <si>
    <t>Not sure / none of these</t>
  </si>
  <si>
    <t>Male</t>
  </si>
  <si>
    <t>25-35</t>
  </si>
  <si>
    <t>England</t>
  </si>
  <si>
    <t>Employed full-time</t>
  </si>
  <si>
    <t>Educational Technologist</t>
  </si>
  <si>
    <t>Technical support/development</t>
  </si>
  <si>
    <t>Teaching, Research, Support, Administration, Technical support/development</t>
  </si>
  <si>
    <t>Higher Education</t>
  </si>
  <si>
    <t>University or Higher Education provider</t>
  </si>
  <si>
    <t>1st</t>
  </si>
  <si>
    <t>4th</t>
  </si>
  <si>
    <t>3rd</t>
  </si>
  <si>
    <t>6th</t>
  </si>
  <si>
    <t>5th</t>
  </si>
  <si>
    <t>2nd</t>
  </si>
  <si>
    <t>Yes</t>
  </si>
  <si>
    <t>Would like to</t>
  </si>
  <si>
    <t>Yes</t>
  </si>
  <si>
    <t>Yes</t>
  </si>
  <si>
    <t>Yes</t>
  </si>
  <si>
    <t>Would like to</t>
  </si>
  <si>
    <t>Would like to</t>
  </si>
  <si>
    <t>Would like to</t>
  </si>
  <si>
    <t>Would like to</t>
  </si>
  <si>
    <t>Would like to</t>
  </si>
  <si>
    <t>Yes</t>
  </si>
  <si>
    <t>Employed by a member organisation</t>
  </si>
  <si>
    <t>Not sure / none</t>
  </si>
  <si>
    <t>Not sure / none of these</t>
  </si>
  <si>
    <t>Female</t>
  </si>
  <si>
    <t>36-45</t>
  </si>
  <si>
    <t>England</t>
  </si>
  <si>
    <t>Employed part-time</t>
  </si>
  <si>
    <t>elearning research project manager</t>
  </si>
  <si>
    <t>Management/leadership</t>
  </si>
  <si>
    <t>learning design</t>
  </si>
  <si>
    <t>Higher Education</t>
  </si>
  <si>
    <t>University or Higher Education provider</t>
  </si>
  <si>
    <t>6th</t>
  </si>
  <si>
    <t>4th</t>
  </si>
  <si>
    <t>3rd</t>
  </si>
  <si>
    <t>1st</t>
  </si>
  <si>
    <t>2nd</t>
  </si>
  <si>
    <t>5th</t>
  </si>
  <si>
    <t>Yes</t>
  </si>
  <si>
    <t>Yes</t>
  </si>
  <si>
    <t>Yes</t>
  </si>
  <si>
    <t>Yes</t>
  </si>
  <si>
    <t>Yes</t>
  </si>
  <si>
    <t>No</t>
  </si>
  <si>
    <t>No</t>
  </si>
  <si>
    <t>Would like to</t>
  </si>
  <si>
    <t>Yes</t>
  </si>
  <si>
    <t>Would like to</t>
  </si>
  <si>
    <t>Yes</t>
  </si>
  <si>
    <t>Certified Member (CMALT Holder)</t>
  </si>
  <si>
    <t>ALT Scotland, OER SIG</t>
  </si>
  <si>
    <t>Conference programme Committee</t>
  </si>
  <si>
    <t>Female</t>
  </si>
  <si>
    <t>56-65</t>
  </si>
  <si>
    <t>Scotland</t>
  </si>
  <si>
    <t>Employed full-time</t>
  </si>
  <si>
    <t>Professor</t>
  </si>
  <si>
    <t>Management/leadership</t>
  </si>
  <si>
    <t>Teaching, Research, Administration</t>
  </si>
  <si>
    <t>University or Higher Education provider</t>
  </si>
  <si>
    <t>1st</t>
  </si>
  <si>
    <t>2nd</t>
  </si>
  <si>
    <t>4th</t>
  </si>
  <si>
    <t>5th</t>
  </si>
  <si>
    <t>3rd</t>
  </si>
  <si>
    <t>6th</t>
  </si>
  <si>
    <t>Yes</t>
  </si>
  <si>
    <t>Yes</t>
  </si>
  <si>
    <t>Yes</t>
  </si>
  <si>
    <t>Yes</t>
  </si>
  <si>
    <t>Yes</t>
  </si>
  <si>
    <t>Would like to</t>
  </si>
  <si>
    <t>Yes</t>
  </si>
  <si>
    <t>Yes</t>
  </si>
  <si>
    <t>Yes</t>
  </si>
  <si>
    <t>Yes</t>
  </si>
  <si>
    <t>Yes</t>
  </si>
  <si>
    <t>Not sure</t>
  </si>
  <si>
    <t>North West England SIG</t>
  </si>
  <si>
    <t>Not sure / none of these</t>
  </si>
  <si>
    <t>Female</t>
  </si>
  <si>
    <t>56-65</t>
  </si>
  <si>
    <t>England</t>
  </si>
  <si>
    <t>Employed full-time</t>
  </si>
  <si>
    <t>Digital Services Manager</t>
  </si>
  <si>
    <t>Management/leadership</t>
  </si>
  <si>
    <t>Teaching, Support, Technical support/development</t>
  </si>
  <si>
    <t>Higher Education</t>
  </si>
  <si>
    <t>University or Higher Education provider</t>
  </si>
  <si>
    <t>3rd</t>
  </si>
  <si>
    <t>1st</t>
  </si>
  <si>
    <t>2nd</t>
  </si>
  <si>
    <t>4th</t>
  </si>
  <si>
    <t>2nd</t>
  </si>
  <si>
    <t>Don't know</t>
  </si>
  <si>
    <t>Would like to</t>
  </si>
  <si>
    <t>Would like to</t>
  </si>
  <si>
    <t>Yes</t>
  </si>
  <si>
    <t>Unaware of</t>
  </si>
  <si>
    <t>Yes</t>
  </si>
  <si>
    <t>Would like to</t>
  </si>
  <si>
    <t>Yes</t>
  </si>
  <si>
    <t>Yes</t>
  </si>
  <si>
    <t>Yes</t>
  </si>
  <si>
    <t>Yes</t>
  </si>
  <si>
    <t>Not sure</t>
  </si>
  <si>
    <t>Male</t>
  </si>
  <si>
    <t>25-35</t>
  </si>
  <si>
    <t>England</t>
  </si>
  <si>
    <t>Employed full-time</t>
  </si>
  <si>
    <t>Support</t>
  </si>
  <si>
    <t>Teaching, Research, Management/leadership, Administration, Technical support/development</t>
  </si>
  <si>
    <t>Higher Education</t>
  </si>
  <si>
    <t>University or Higher Education provider</t>
  </si>
  <si>
    <t>1st</t>
  </si>
  <si>
    <t>4th</t>
  </si>
  <si>
    <t>2nd</t>
  </si>
  <si>
    <t>6th</t>
  </si>
  <si>
    <t>3rd</t>
  </si>
  <si>
    <t>5th</t>
  </si>
  <si>
    <t>Yes</t>
  </si>
  <si>
    <t>Yes</t>
  </si>
  <si>
    <t>Yes</t>
  </si>
  <si>
    <t>Yes</t>
  </si>
  <si>
    <t>Would like to</t>
  </si>
  <si>
    <t>Would like to</t>
  </si>
  <si>
    <t>Yes</t>
  </si>
  <si>
    <t>No</t>
  </si>
  <si>
    <t>Would like to</t>
  </si>
  <si>
    <t>Would like to</t>
  </si>
  <si>
    <t>Yes</t>
  </si>
  <si>
    <t>Employed by a member organisation</t>
  </si>
  <si>
    <t>Not sure / none of these</t>
  </si>
  <si>
    <t>Female</t>
  </si>
  <si>
    <t>56-65</t>
  </si>
  <si>
    <t>England</t>
  </si>
  <si>
    <t>Employed full-time</t>
  </si>
  <si>
    <t>e-Learning Development Manager</t>
  </si>
  <si>
    <t>Support</t>
  </si>
  <si>
    <t>Research, Management/leadership, Technical support/development</t>
  </si>
  <si>
    <t>Higher Education</t>
  </si>
  <si>
    <t>University or Higher Education provider</t>
  </si>
  <si>
    <t>1st</t>
  </si>
  <si>
    <t>4th</t>
  </si>
  <si>
    <t>3rd</t>
  </si>
  <si>
    <t>5th</t>
  </si>
  <si>
    <t>2nd</t>
  </si>
  <si>
    <t>6th</t>
  </si>
  <si>
    <t>Yes</t>
  </si>
  <si>
    <t>Yes</t>
  </si>
  <si>
    <t>Yes</t>
  </si>
  <si>
    <t>Yes</t>
  </si>
  <si>
    <t>Would like to</t>
  </si>
  <si>
    <t>Would like to</t>
  </si>
  <si>
    <t>Would like to</t>
  </si>
  <si>
    <t>Would like to</t>
  </si>
  <si>
    <t>Would like to</t>
  </si>
  <si>
    <t>Would like to</t>
  </si>
  <si>
    <t>Yes</t>
  </si>
  <si>
    <t>Certified Member (CMALT Holder)</t>
  </si>
  <si>
    <t>Not sure / none</t>
  </si>
  <si>
    <t>Not sure / none of these, I'm a CMALT assessor</t>
  </si>
  <si>
    <t>Female</t>
  </si>
  <si>
    <t>56-65</t>
  </si>
  <si>
    <t>Wales</t>
  </si>
  <si>
    <t>Employed full-time</t>
  </si>
  <si>
    <t>E-learning Advisor</t>
  </si>
  <si>
    <t>training and support</t>
  </si>
  <si>
    <t>Teaching, Support, Administration, Technical support/development</t>
  </si>
  <si>
    <t>Higher Education</t>
  </si>
  <si>
    <t>University or Higher Education provider</t>
  </si>
  <si>
    <t>1st</t>
  </si>
  <si>
    <t>2nd</t>
  </si>
  <si>
    <t>3rd</t>
  </si>
  <si>
    <t>3rd</t>
  </si>
  <si>
    <t>2nd</t>
  </si>
  <si>
    <t>1st</t>
  </si>
  <si>
    <t>Would like to</t>
  </si>
  <si>
    <t>Would like to</t>
  </si>
  <si>
    <t>Yes</t>
  </si>
  <si>
    <t>Yes</t>
  </si>
  <si>
    <t>Yes</t>
  </si>
  <si>
    <t>Would like to</t>
  </si>
  <si>
    <t>Would like to</t>
  </si>
  <si>
    <t>Would like to</t>
  </si>
  <si>
    <t>Yes</t>
  </si>
  <si>
    <t>Would like to</t>
  </si>
  <si>
    <t>No</t>
  </si>
  <si>
    <t>Male</t>
  </si>
  <si>
    <t>25-35</t>
  </si>
  <si>
    <t>England</t>
  </si>
  <si>
    <t>Employed full-time</t>
  </si>
  <si>
    <t>Technology Enhanced Learning Officer</t>
  </si>
  <si>
    <t>Learning technologist</t>
  </si>
  <si>
    <t>Teaching, Research, Management/leadership, Support, Administration, Technical support/development</t>
  </si>
  <si>
    <t>Higher Education</t>
  </si>
  <si>
    <t>University or Higher Education provider</t>
  </si>
  <si>
    <t>3rd</t>
  </si>
  <si>
    <t>1st</t>
  </si>
  <si>
    <t>6th</t>
  </si>
  <si>
    <t>5th</t>
  </si>
  <si>
    <t>2nd</t>
  </si>
  <si>
    <t>4th</t>
  </si>
  <si>
    <t>Yes</t>
  </si>
  <si>
    <t>Yes</t>
  </si>
  <si>
    <t>Yes</t>
  </si>
  <si>
    <t>Yes</t>
  </si>
  <si>
    <t>Yes</t>
  </si>
  <si>
    <t>Would like to</t>
  </si>
  <si>
    <t>Would like to</t>
  </si>
  <si>
    <t>Would like to</t>
  </si>
  <si>
    <t>Yes</t>
  </si>
  <si>
    <t>Unaware of</t>
  </si>
  <si>
    <t>Yes</t>
  </si>
  <si>
    <t>Employed by a member organisation</t>
  </si>
  <si>
    <t>East Midlands SIG</t>
  </si>
  <si>
    <t>Not sure / none of these</t>
  </si>
  <si>
    <t>Female</t>
  </si>
  <si>
    <t>46-55</t>
  </si>
  <si>
    <t>England</t>
  </si>
  <si>
    <t>Employed full-time</t>
  </si>
  <si>
    <t>Head of Technology Enhanced Learning</t>
  </si>
  <si>
    <t>Management/leadership</t>
  </si>
  <si>
    <t>Research, Support, Technical support/development</t>
  </si>
  <si>
    <t>Higher Education, Adult and community learning</t>
  </si>
  <si>
    <t>Third sector organisation</t>
  </si>
  <si>
    <t>1st</t>
  </si>
  <si>
    <t>2nd</t>
  </si>
  <si>
    <t>4th</t>
  </si>
  <si>
    <t>5th</t>
  </si>
  <si>
    <t>3rd</t>
  </si>
  <si>
    <t>6th</t>
  </si>
  <si>
    <t>Yes</t>
  </si>
  <si>
    <t>Yes</t>
  </si>
  <si>
    <t>Yes</t>
  </si>
  <si>
    <t>Yes</t>
  </si>
  <si>
    <t>Yes</t>
  </si>
  <si>
    <t>Yes</t>
  </si>
  <si>
    <t>Yes</t>
  </si>
  <si>
    <t>Yes</t>
  </si>
  <si>
    <t>Yes</t>
  </si>
  <si>
    <t>Yes</t>
  </si>
  <si>
    <t>Yes</t>
  </si>
  <si>
    <t>Certified Member (CMALT Holder)</t>
  </si>
  <si>
    <t>Not sure / none of these</t>
  </si>
  <si>
    <t>Male</t>
  </si>
  <si>
    <t>25-35</t>
  </si>
  <si>
    <t>Northern Ireland</t>
  </si>
  <si>
    <t>Employed full-time</t>
  </si>
  <si>
    <t>Educational Development Officer</t>
  </si>
  <si>
    <t>Support</t>
  </si>
  <si>
    <t>Higher Education</t>
  </si>
  <si>
    <t>University or Higher Education provider</t>
  </si>
  <si>
    <t>Don't know</t>
  </si>
  <si>
    <t>1st</t>
  </si>
  <si>
    <t>4th</t>
  </si>
  <si>
    <t>2nd</t>
  </si>
  <si>
    <t>3rd</t>
  </si>
  <si>
    <t>5th</t>
  </si>
  <si>
    <t>6th</t>
  </si>
  <si>
    <t>Would like to</t>
  </si>
  <si>
    <t>Yes</t>
  </si>
  <si>
    <t>No</t>
  </si>
  <si>
    <t>Yes</t>
  </si>
  <si>
    <t>Yes</t>
  </si>
  <si>
    <t>Unaware of</t>
  </si>
  <si>
    <t>Yes</t>
  </si>
  <si>
    <t>Would like to</t>
  </si>
  <si>
    <t>Yes</t>
  </si>
  <si>
    <t>Would like to</t>
  </si>
  <si>
    <t>Yes</t>
  </si>
  <si>
    <t>Employed by a member organisation</t>
  </si>
  <si>
    <t>North West England SIG</t>
  </si>
  <si>
    <t>Not sure / none of these</t>
  </si>
  <si>
    <t>Male</t>
  </si>
  <si>
    <t>56-65</t>
  </si>
  <si>
    <t>England</t>
  </si>
  <si>
    <t>Employed full-time</t>
  </si>
  <si>
    <t>eLearning Technologist</t>
  </si>
  <si>
    <t>Support</t>
  </si>
  <si>
    <t>Higher Education</t>
  </si>
  <si>
    <t>University or Higher Education provider</t>
  </si>
  <si>
    <t>1st</t>
  </si>
  <si>
    <t>2nd</t>
  </si>
  <si>
    <t>3rd</t>
  </si>
  <si>
    <t>3rd</t>
  </si>
  <si>
    <t>3rd</t>
  </si>
  <si>
    <t>2nd</t>
  </si>
  <si>
    <t>Yes</t>
  </si>
  <si>
    <t>Unaware of</t>
  </si>
  <si>
    <t>Yes</t>
  </si>
  <si>
    <t>Yes</t>
  </si>
  <si>
    <t>No</t>
  </si>
  <si>
    <t>Yes</t>
  </si>
  <si>
    <t>Unaware of</t>
  </si>
  <si>
    <t>Unaware of</t>
  </si>
  <si>
    <t>Unaware of</t>
  </si>
  <si>
    <t>Unaware of</t>
  </si>
  <si>
    <t>Yes</t>
  </si>
  <si>
    <t>Ordinary Member</t>
  </si>
  <si>
    <t>ALT Scotland</t>
  </si>
  <si>
    <t>ocTEL (e.g. tutors)</t>
  </si>
  <si>
    <t>Male</t>
  </si>
  <si>
    <t>56-65</t>
  </si>
  <si>
    <t>Scotland</t>
  </si>
  <si>
    <t>Employed full-time</t>
  </si>
  <si>
    <t>Teaching</t>
  </si>
  <si>
    <t>Technical support/development</t>
  </si>
  <si>
    <t>Higher Education</t>
  </si>
  <si>
    <t>University or Higher Education provider</t>
  </si>
  <si>
    <t>1st</t>
  </si>
  <si>
    <t>4th</t>
  </si>
  <si>
    <t>3rd</t>
  </si>
  <si>
    <t>2nd</t>
  </si>
  <si>
    <t>5th</t>
  </si>
  <si>
    <t>6th</t>
  </si>
  <si>
    <t>Yes</t>
  </si>
  <si>
    <t>Yes</t>
  </si>
  <si>
    <t>Yes</t>
  </si>
  <si>
    <t>Yes</t>
  </si>
  <si>
    <t>Yes</t>
  </si>
  <si>
    <t>No</t>
  </si>
  <si>
    <t>Yes</t>
  </si>
  <si>
    <t>Don't know</t>
  </si>
  <si>
    <t>Don't know</t>
  </si>
  <si>
    <t>Don't know</t>
  </si>
  <si>
    <t>Yes</t>
  </si>
  <si>
    <t>Ordinary Member</t>
  </si>
  <si>
    <t>Not sure / none</t>
  </si>
  <si>
    <t>Not sure / none of these</t>
  </si>
  <si>
    <t>Male</t>
  </si>
  <si>
    <t>66+</t>
  </si>
  <si>
    <t>England</t>
  </si>
  <si>
    <t>Retired</t>
  </si>
  <si>
    <t>Support</t>
  </si>
  <si>
    <t>Support</t>
  </si>
  <si>
    <t>Higher Education</t>
  </si>
  <si>
    <t>University or Higher Education provider</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</si>
  <si>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</si>
  <si>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</si>
  <si>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</si>
  <si>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</si>
  <si>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</si>
  <si>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</si>
  <si>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</si>
  <si>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</si>
  <si>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</si>
  <si>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</si>
  <si>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</si>
  <si>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</si>
  <si>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</si>
  <si>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</si>
  <si>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</si>
  <si>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</si>
  <si>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</si>
  <si>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</si>
  <si>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</si>
  <si>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No</t>
  </si>
  <si>
    <t>No</t>
  </si>
  <si>
    <t>No</t>
  </si>
  <si>
    <t>No</t>
  </si>
  <si>
    <t>No</t>
  </si>
  <si>
    <t>No</t>
  </si>
  <si>
    <t>No</t>
  </si>
  <si>
    <t>No</t>
  </si>
  <si>
    <t>No</t>
  </si>
  <si>
    <t>No</t>
  </si>
  <si>
    <t>Yes</t>
  </si>
  <si>
    <t>Employed by a member organisation, Registered for CMALT (CMALT candidate)</t>
  </si>
  <si>
    <t>M25 SIG</t>
  </si>
  <si>
    <t>Not sure / none of these</t>
  </si>
  <si>
    <t>Male</t>
  </si>
  <si>
    <t>Under 25</t>
  </si>
  <si>
    <t>England</t>
  </si>
  <si>
    <t>Employed full-time</t>
  </si>
  <si>
    <t>VLE Developer</t>
  </si>
  <si>
    <t>Technical support/development</t>
  </si>
  <si>
    <t>Support, Technical support/development</t>
  </si>
  <si>
    <t>Higher Education</t>
  </si>
  <si>
    <t>University or Higher Education provider</t>
  </si>
  <si>
    <t>1st</t>
  </si>
  <si>
    <t>2nd</t>
  </si>
  <si>
    <t>2nd</t>
  </si>
  <si>
    <t>3rd</t>
  </si>
  <si>
    <t>1st</t>
  </si>
  <si>
    <t>2nd</t>
  </si>
  <si>
    <t>Would like to</t>
  </si>
  <si>
    <t>Yes</t>
  </si>
  <si>
    <t>Yes</t>
  </si>
  <si>
    <t>Yes</t>
  </si>
  <si>
    <t>Yes</t>
  </si>
  <si>
    <t>No</t>
  </si>
  <si>
    <t>Would like to</t>
  </si>
  <si>
    <t>Unaware of</t>
  </si>
  <si>
    <t>Yes</t>
  </si>
  <si>
    <t>Unaware of</t>
  </si>
  <si>
    <t>Yes</t>
  </si>
  <si>
    <t>Certified Member (CMALT Holder)</t>
  </si>
  <si>
    <t>ViTAL SIG</t>
  </si>
  <si>
    <t>CMALT Assessor</t>
  </si>
  <si>
    <t>Female</t>
  </si>
  <si>
    <t>56-65</t>
  </si>
  <si>
    <t>England</t>
  </si>
  <si>
    <t>Employed full-time</t>
  </si>
  <si>
    <t>Digital Media and eLearning Developer</t>
  </si>
  <si>
    <t>Support</t>
  </si>
  <si>
    <t>Teaching, Research</t>
  </si>
  <si>
    <t>Higher Education</t>
  </si>
  <si>
    <t>University or Higher Education provider</t>
  </si>
  <si>
    <t>1st</t>
  </si>
  <si>
    <t>2nd</t>
  </si>
  <si>
    <t>4th</t>
  </si>
  <si>
    <t>6th</t>
  </si>
  <si>
    <t>3rd</t>
  </si>
  <si>
    <t>5th</t>
  </si>
  <si>
    <t>Would like to</t>
  </si>
  <si>
    <t>Yes</t>
  </si>
  <si>
    <t>Yes</t>
  </si>
  <si>
    <t>Yes</t>
  </si>
  <si>
    <t>Yes</t>
  </si>
  <si>
    <t>Yes</t>
  </si>
  <si>
    <t>Unaware of</t>
  </si>
  <si>
    <t>Yes</t>
  </si>
  <si>
    <t>Yes</t>
  </si>
  <si>
    <t>Yes</t>
  </si>
  <si>
    <t>Yes</t>
  </si>
  <si>
    <t>Employed by a member organisation</t>
  </si>
  <si>
    <t>M25 SIG</t>
  </si>
  <si>
    <t>Not sure / none of these</t>
  </si>
  <si>
    <t>Female</t>
  </si>
  <si>
    <t>46-55</t>
  </si>
  <si>
    <t>England</t>
  </si>
  <si>
    <t>Employed part-time</t>
  </si>
  <si>
    <t>Lecturer</t>
  </si>
  <si>
    <t>Support</t>
  </si>
  <si>
    <t>Teaching, Technical support/development</t>
  </si>
  <si>
    <t>Higher Education</t>
  </si>
  <si>
    <t>University or Higher Education provider</t>
  </si>
  <si>
    <t>Don't know</t>
  </si>
  <si>
    <t>Don't know</t>
  </si>
  <si>
    <t>1st</t>
  </si>
  <si>
    <t>2nd</t>
  </si>
  <si>
    <t>4th</t>
  </si>
  <si>
    <t>3rd</t>
  </si>
  <si>
    <t>6th</t>
  </si>
  <si>
    <t>5th</t>
  </si>
  <si>
    <t>Yes</t>
  </si>
  <si>
    <t>Yes</t>
  </si>
  <si>
    <t>Yes</t>
  </si>
  <si>
    <t>Yes</t>
  </si>
  <si>
    <t>Yes</t>
  </si>
  <si>
    <t>Would like to</t>
  </si>
  <si>
    <t>Yes</t>
  </si>
  <si>
    <t>Yes</t>
  </si>
  <si>
    <t>Yes</t>
  </si>
  <si>
    <t>Yes</t>
  </si>
  <si>
    <t>Yes</t>
  </si>
  <si>
    <t>Employed by a member organisation</t>
  </si>
  <si>
    <t>North West England SIG</t>
  </si>
  <si>
    <t>Not sure / none of these</t>
  </si>
  <si>
    <t>Female</t>
  </si>
  <si>
    <t>56-65</t>
  </si>
  <si>
    <t>England</t>
  </si>
  <si>
    <t>Employed part-time</t>
  </si>
  <si>
    <t>Support</t>
  </si>
  <si>
    <t>Teaching, Research, Management/leadership, Support, Administration, Technical support/development</t>
  </si>
  <si>
    <t>Higher Education</t>
  </si>
  <si>
    <t>University or Higher Education provider</t>
  </si>
  <si>
    <t>2nd</t>
  </si>
  <si>
    <t>4th</t>
  </si>
  <si>
    <t>3rd</t>
  </si>
  <si>
    <t>1st</t>
  </si>
  <si>
    <t>5th</t>
  </si>
  <si>
    <t>6th</t>
  </si>
  <si>
    <t>Would like to</t>
  </si>
  <si>
    <t>Yes</t>
  </si>
  <si>
    <t>No</t>
  </si>
  <si>
    <t>Yes</t>
  </si>
  <si>
    <t>No</t>
  </si>
  <si>
    <t>Would like to</t>
  </si>
  <si>
    <t>Would like to</t>
  </si>
  <si>
    <t>Would like to</t>
  </si>
  <si>
    <t>Would like to</t>
  </si>
  <si>
    <t>Would like to</t>
  </si>
  <si>
    <t>Yes</t>
  </si>
  <si>
    <t>Ordinary Member</t>
  </si>
  <si>
    <t>Not sure / none</t>
  </si>
  <si>
    <t>Not sure / none of these</t>
  </si>
  <si>
    <t>46-55</t>
  </si>
  <si>
    <t>England</t>
  </si>
  <si>
    <t>Self-employed</t>
  </si>
  <si>
    <t>Education Author and Consultant</t>
  </si>
  <si>
    <t>Consultancy</t>
  </si>
  <si>
    <t>Teaching, Research, Management/leadership, Support, Authoring publications</t>
  </si>
  <si>
    <t>Further Education, Higher Education, Work-based learning, Adult and community learning</t>
  </si>
  <si>
    <t>College or Further Education provider, University or Higher Education provider</t>
  </si>
  <si>
    <t>1st</t>
  </si>
  <si>
    <t>4th</t>
  </si>
  <si>
    <t>3rd</t>
  </si>
  <si>
    <t>5th</t>
  </si>
  <si>
    <t>6th</t>
  </si>
  <si>
    <t>6th</t>
  </si>
  <si>
    <t>Yes</t>
  </si>
  <si>
    <t>Would like to</t>
  </si>
  <si>
    <t>Would like to</t>
  </si>
  <si>
    <t>Would like to</t>
  </si>
  <si>
    <t>Yes</t>
  </si>
  <si>
    <t>Yes</t>
  </si>
  <si>
    <t>Would like to</t>
  </si>
  <si>
    <t>Would like to</t>
  </si>
  <si>
    <t>Yes</t>
  </si>
  <si>
    <t>Would like to</t>
  </si>
  <si>
    <t>Yes</t>
  </si>
  <si>
    <t>Certified Member (CMALT Holder)</t>
  </si>
  <si>
    <t>M25 SIG</t>
  </si>
  <si>
    <t>ocTEL (e.g. tutors)</t>
  </si>
  <si>
    <t>Female</t>
  </si>
  <si>
    <t>36-45</t>
  </si>
  <si>
    <t>England</t>
  </si>
  <si>
    <t>Employed full-time</t>
  </si>
  <si>
    <t>Academic Developer in TEL</t>
  </si>
  <si>
    <t>Support</t>
  </si>
  <si>
    <t>Teaching, Management/leadership, Technical support/development</t>
  </si>
  <si>
    <t>Higher Education</t>
  </si>
  <si>
    <t>University or Higher Education provider</t>
  </si>
  <si>
    <t>2nd</t>
  </si>
  <si>
    <t>4th</t>
  </si>
  <si>
    <t>6th</t>
  </si>
  <si>
    <t>1st</t>
  </si>
  <si>
    <t>5th</t>
  </si>
  <si>
    <t>3rd</t>
  </si>
  <si>
    <t>Yes</t>
  </si>
  <si>
    <t>Unaware of</t>
  </si>
  <si>
    <t>Yes</t>
  </si>
  <si>
    <t>Yes</t>
  </si>
  <si>
    <t>No</t>
  </si>
  <si>
    <t>No</t>
  </si>
  <si>
    <t>Yes</t>
  </si>
  <si>
    <t>Yes</t>
  </si>
  <si>
    <t>Yes</t>
  </si>
  <si>
    <t>Yes</t>
  </si>
  <si>
    <t>Yes</t>
  </si>
  <si>
    <t>Not sure</t>
  </si>
  <si>
    <t>Not sure / none</t>
  </si>
  <si>
    <t>Not sure / none of these</t>
  </si>
  <si>
    <t>Female</t>
  </si>
  <si>
    <t>46-55</t>
  </si>
  <si>
    <t>England</t>
  </si>
  <si>
    <t>Employed full-time</t>
  </si>
  <si>
    <t>Management/leadership</t>
  </si>
  <si>
    <t>Management/leadership</t>
  </si>
  <si>
    <t>Higher Education</t>
  </si>
  <si>
    <t>University or Higher Education provider</t>
  </si>
  <si>
    <t>6th</t>
  </si>
  <si>
    <t>1st</t>
  </si>
  <si>
    <t>2nd</t>
  </si>
  <si>
    <t>5th</t>
  </si>
  <si>
    <t>3rd</t>
  </si>
  <si>
    <t>4th</t>
  </si>
  <si>
    <t>Would like to</t>
  </si>
  <si>
    <t>Would like to</t>
  </si>
  <si>
    <t>Yes</t>
  </si>
  <si>
    <t>Yes</t>
  </si>
  <si>
    <t>Yes</t>
  </si>
  <si>
    <t>Unaware of</t>
  </si>
  <si>
    <t>Unaware of</t>
  </si>
  <si>
    <t>Unaware of</t>
  </si>
  <si>
    <t>Unaware of</t>
  </si>
  <si>
    <t>Unaware of</t>
  </si>
  <si>
    <t>Yes</t>
  </si>
  <si>
    <t>Not sure</t>
  </si>
  <si>
    <t>Not sure / none</t>
  </si>
  <si>
    <t>Not sure / none of these</t>
  </si>
  <si>
    <t>Male</t>
  </si>
  <si>
    <t>36-45</t>
  </si>
  <si>
    <t>Scotland</t>
  </si>
  <si>
    <t>Employed full-time</t>
  </si>
  <si>
    <t>Lecturer</t>
  </si>
  <si>
    <t>Research</t>
  </si>
  <si>
    <t>Teaching, Management/leadership</t>
  </si>
  <si>
    <t>Higher Education</t>
  </si>
  <si>
    <t>University or Higher Education provider</t>
  </si>
  <si>
    <t>5th</t>
  </si>
  <si>
    <t>1st</t>
  </si>
  <si>
    <t>3rd</t>
  </si>
  <si>
    <t>2nd</t>
  </si>
  <si>
    <t>6th</t>
  </si>
  <si>
    <t>4th</t>
  </si>
  <si>
    <t>Yes</t>
  </si>
  <si>
    <t>Yes</t>
  </si>
  <si>
    <t>Yes</t>
  </si>
  <si>
    <t>Yes</t>
  </si>
  <si>
    <t>Yes</t>
  </si>
  <si>
    <t>No</t>
  </si>
  <si>
    <t>Would like to</t>
  </si>
  <si>
    <t>Don't know</t>
  </si>
  <si>
    <t>Would like to</t>
  </si>
  <si>
    <t>Would like to</t>
  </si>
  <si>
    <t>Yes</t>
  </si>
  <si>
    <t>Employed by a member organisation, Associate Member</t>
  </si>
  <si>
    <t>M25 SIG</t>
  </si>
  <si>
    <t>Not sure / none of these</t>
  </si>
  <si>
    <t>Male</t>
  </si>
  <si>
    <t>36-45</t>
  </si>
  <si>
    <t>England</t>
  </si>
  <si>
    <t>Employed full-time</t>
  </si>
  <si>
    <t>Learning Technology Fellow</t>
  </si>
  <si>
    <t>Management/leadership</t>
  </si>
  <si>
    <t>Teaching, Research, Support, Administration</t>
  </si>
  <si>
    <t>Higher Education</t>
  </si>
  <si>
    <t>University or Higher Education provider</t>
  </si>
  <si>
    <t>4th</t>
  </si>
  <si>
    <t>1st</t>
  </si>
  <si>
    <t>5th</t>
  </si>
  <si>
    <t>6th</t>
  </si>
  <si>
    <t>2nd</t>
  </si>
  <si>
    <t>3rd</t>
  </si>
  <si>
    <t>Yes</t>
  </si>
  <si>
    <t>Yes</t>
  </si>
  <si>
    <t>Yes</t>
  </si>
  <si>
    <t>Yes</t>
  </si>
  <si>
    <t>Yes</t>
  </si>
  <si>
    <t>Yes</t>
  </si>
  <si>
    <t>Yes</t>
  </si>
  <si>
    <t>Yes</t>
  </si>
  <si>
    <t>Yes</t>
  </si>
  <si>
    <t>Yes</t>
  </si>
  <si>
    <t>Yes</t>
  </si>
  <si>
    <t>Ordinary Member, Employed by a member organisation, Registered for CMALT (CMALT candidate)</t>
  </si>
  <si>
    <t>ViTAL SIG, M25 SIG</t>
  </si>
  <si>
    <t>Operational Committees, ocTEL (e.g. tutors)</t>
  </si>
  <si>
    <t>Female</t>
  </si>
  <si>
    <t>36-45</t>
  </si>
  <si>
    <t>England</t>
  </si>
  <si>
    <t>Employed part-time</t>
  </si>
  <si>
    <t>E-learning Services Manager</t>
  </si>
  <si>
    <t>Management/leadership</t>
  </si>
  <si>
    <t>Support, Administration, Technical support/development</t>
  </si>
  <si>
    <t>Higher Education</t>
  </si>
  <si>
    <t>University or Higher Education provider</t>
  </si>
  <si>
    <t>1st</t>
  </si>
  <si>
    <t>2nd</t>
  </si>
  <si>
    <t>3rd</t>
  </si>
  <si>
    <t>4th</t>
  </si>
  <si>
    <t>5th</t>
  </si>
  <si>
    <t>6th</t>
  </si>
  <si>
    <t>Yes</t>
  </si>
  <si>
    <t>Yes</t>
  </si>
  <si>
    <t>Yes</t>
  </si>
  <si>
    <t>Yes</t>
  </si>
  <si>
    <t>Yes</t>
  </si>
  <si>
    <t>Would like to</t>
  </si>
  <si>
    <t>Yes</t>
  </si>
  <si>
    <t>Yes</t>
  </si>
  <si>
    <t>Yes</t>
  </si>
  <si>
    <t>Yes</t>
  </si>
  <si>
    <t>Yes</t>
  </si>
  <si>
    <t>Ordinary Member</t>
  </si>
  <si>
    <t>ALT Scotland</t>
  </si>
  <si>
    <t>none</t>
  </si>
  <si>
    <t>Female</t>
  </si>
  <si>
    <t>36-45</t>
  </si>
  <si>
    <t>Scotland</t>
  </si>
  <si>
    <t>Employed part-time</t>
  </si>
  <si>
    <t>Learning Technology Manager</t>
  </si>
  <si>
    <t>Management/leadership</t>
  </si>
  <si>
    <t>Technical support/development</t>
  </si>
  <si>
    <t>Public/Government</t>
  </si>
  <si>
    <t>Educational Institute</t>
  </si>
  <si>
    <t>1st</t>
  </si>
  <si>
    <t>5th</t>
  </si>
  <si>
    <t>2nd</t>
  </si>
  <si>
    <t>3rd</t>
  </si>
  <si>
    <t>4th</t>
  </si>
  <si>
    <t>6th</t>
  </si>
  <si>
    <t>No</t>
  </si>
  <si>
    <t>No</t>
  </si>
  <si>
    <t>No</t>
  </si>
  <si>
    <t>Yes</t>
  </si>
  <si>
    <t>Yes</t>
  </si>
  <si>
    <t>No</t>
  </si>
  <si>
    <t>No</t>
  </si>
  <si>
    <t>No</t>
  </si>
  <si>
    <t>No</t>
  </si>
  <si>
    <t>No</t>
  </si>
  <si>
    <t>Yes</t>
  </si>
  <si>
    <t>Ordinary Member</t>
  </si>
  <si>
    <t>Not sure / none</t>
  </si>
  <si>
    <t>none</t>
  </si>
  <si>
    <t>Male</t>
  </si>
  <si>
    <t>56-65</t>
  </si>
  <si>
    <t>Outside of Europe, US Univ of Illinois</t>
  </si>
  <si>
    <t>Employed full-time</t>
  </si>
  <si>
    <t>Assoc Vice Chancellor of Online Learning</t>
  </si>
  <si>
    <t>Administration</t>
  </si>
  <si>
    <t>Research, Management/leadership, Administration</t>
  </si>
  <si>
    <t>Higher Education</t>
  </si>
  <si>
    <t>University or Higher Education provider</t>
  </si>
  <si>
    <t>1st</t>
  </si>
  <si>
    <t>6th</t>
  </si>
  <si>
    <t>4th</t>
  </si>
  <si>
    <t>3rd</t>
  </si>
  <si>
    <t>2nd</t>
  </si>
  <si>
    <t>5th</t>
  </si>
  <si>
    <t>Yes</t>
  </si>
  <si>
    <t>Yes</t>
  </si>
  <si>
    <t>Would like to</t>
  </si>
  <si>
    <t>Yes</t>
  </si>
  <si>
    <t>Yes</t>
  </si>
  <si>
    <t>Yes</t>
  </si>
  <si>
    <t>Yes</t>
  </si>
  <si>
    <t>Yes</t>
  </si>
  <si>
    <t>Yes</t>
  </si>
  <si>
    <t>Yes</t>
  </si>
  <si>
    <t>Yes</t>
  </si>
  <si>
    <t>Employed by a member organisation</t>
  </si>
  <si>
    <t>MOOC SIG, OER SIG, ViTAL SIG, East Midlands SIG</t>
  </si>
  <si>
    <t>Conference programme Committee</t>
  </si>
  <si>
    <t>Male</t>
  </si>
  <si>
    <t>36-45</t>
  </si>
  <si>
    <t>England</t>
  </si>
  <si>
    <t>Employed full-time</t>
  </si>
  <si>
    <t>E-Learning Manager</t>
  </si>
  <si>
    <t>Technical support/development</t>
  </si>
  <si>
    <t>Teaching, Management/leadership, Support</t>
  </si>
  <si>
    <t>Higher Education</t>
  </si>
  <si>
    <t>University or Higher Education provider</t>
  </si>
  <si>
    <t>3rd</t>
  </si>
  <si>
    <t>2nd</t>
  </si>
  <si>
    <t>4th</t>
  </si>
  <si>
    <t>6th</t>
  </si>
  <si>
    <t>5th</t>
  </si>
  <si>
    <t>1st</t>
  </si>
  <si>
    <t>Would like to</t>
  </si>
  <si>
    <t>Would like to</t>
  </si>
  <si>
    <t>Yes</t>
  </si>
  <si>
    <t>Yes</t>
  </si>
  <si>
    <t>Would like to</t>
  </si>
  <si>
    <t>Would like to</t>
  </si>
  <si>
    <t>Unaware of</t>
  </si>
  <si>
    <t>Unaware of</t>
  </si>
  <si>
    <t>Unaware of</t>
  </si>
  <si>
    <t>Unaware of</t>
  </si>
  <si>
    <t>Yes</t>
  </si>
  <si>
    <t>Ordinary Member</t>
  </si>
  <si>
    <t>East Midlands SIG</t>
  </si>
  <si>
    <t>Not sure / none of these</t>
  </si>
  <si>
    <t>Male</t>
  </si>
  <si>
    <t>46-55</t>
  </si>
  <si>
    <t>England</t>
  </si>
  <si>
    <t>Employed full-time</t>
  </si>
  <si>
    <t>Elearning Specialist</t>
  </si>
  <si>
    <t>Support</t>
  </si>
  <si>
    <t>Research</t>
  </si>
  <si>
    <t>Higher Education</t>
  </si>
  <si>
    <t>University or Higher Education provider</t>
  </si>
  <si>
    <t>1st</t>
  </si>
  <si>
    <t>4th</t>
  </si>
  <si>
    <t>3rd</t>
  </si>
  <si>
    <t>6th</t>
  </si>
  <si>
    <t>2nd</t>
  </si>
  <si>
    <t>5th</t>
  </si>
  <si>
    <t>Yes</t>
  </si>
  <si>
    <t>Yes</t>
  </si>
  <si>
    <t>Yes</t>
  </si>
  <si>
    <t>Yes</t>
  </si>
  <si>
    <t>Yes</t>
  </si>
  <si>
    <t>Yes</t>
  </si>
  <si>
    <t>Yes</t>
  </si>
  <si>
    <t>Yes</t>
  </si>
  <si>
    <t>Yes</t>
  </si>
  <si>
    <t>Yes</t>
  </si>
  <si>
    <t>Yes</t>
  </si>
  <si>
    <t>Employed by a member organisation</t>
  </si>
  <si>
    <t>Not sure / none</t>
  </si>
  <si>
    <t>Not sure / none of these</t>
  </si>
  <si>
    <t>Female</t>
  </si>
  <si>
    <t>36-45</t>
  </si>
  <si>
    <t>Scotland</t>
  </si>
  <si>
    <t>Employed full-time</t>
  </si>
  <si>
    <t>Curriculum Architect (University Teacher)</t>
  </si>
  <si>
    <t>Project management and staff development (learning technology and pedagogy)</t>
  </si>
  <si>
    <t>Teaching, Research, Management/leadership, Support, Administration</t>
  </si>
  <si>
    <t>Higher Education</t>
  </si>
  <si>
    <t>University or Higher Education provider</t>
  </si>
  <si>
    <t>1st</t>
  </si>
  <si>
    <t>5th</t>
  </si>
  <si>
    <t>6th</t>
  </si>
  <si>
    <t>3rd</t>
  </si>
  <si>
    <t>2nd</t>
  </si>
  <si>
    <t>4th</t>
  </si>
  <si>
    <t>Yes</t>
  </si>
  <si>
    <t>Yes</t>
  </si>
  <si>
    <t>Yes</t>
  </si>
  <si>
    <t>No</t>
  </si>
  <si>
    <t>No</t>
  </si>
  <si>
    <t>No</t>
  </si>
  <si>
    <t>No</t>
  </si>
  <si>
    <t>Yes</t>
  </si>
  <si>
    <t>Yes</t>
  </si>
  <si>
    <t>Yes</t>
  </si>
  <si>
    <t>No</t>
  </si>
  <si>
    <t>Male</t>
  </si>
  <si>
    <t>56-65</t>
  </si>
  <si>
    <t>Outside of Europe</t>
  </si>
  <si>
    <t>Employed part-time</t>
  </si>
  <si>
    <t>eLearning Facilitator</t>
  </si>
  <si>
    <t>Technical support/development</t>
  </si>
  <si>
    <t>Teaching, Research, Support</t>
  </si>
  <si>
    <t>Adult and community learning</t>
  </si>
  <si>
    <t>Other learning provider, Commercial organisation</t>
  </si>
  <si>
    <t>Don't know</t>
  </si>
  <si>
    <t>Don't know</t>
  </si>
  <si>
    <t>Don't know</t>
  </si>
  <si>
    <t>1st</t>
  </si>
  <si>
    <t>3rd</t>
  </si>
  <si>
    <t>2nd</t>
  </si>
  <si>
    <t>4th</t>
  </si>
  <si>
    <t>1st</t>
  </si>
  <si>
    <t>1st</t>
  </si>
  <si>
    <t>No</t>
  </si>
  <si>
    <t>Yes</t>
  </si>
  <si>
    <t>Yes</t>
  </si>
  <si>
    <t>No</t>
  </si>
  <si>
    <t>Yes</t>
  </si>
  <si>
    <t>No</t>
  </si>
  <si>
    <t>No</t>
  </si>
  <si>
    <t>Would like to</t>
  </si>
  <si>
    <t>Would like to</t>
  </si>
  <si>
    <t>Would like to</t>
  </si>
  <si>
    <t>Not sure</t>
  </si>
  <si>
    <t>Female</t>
  </si>
  <si>
    <t>56-65</t>
  </si>
  <si>
    <t>australia</t>
  </si>
  <si>
    <t>Employed part-time</t>
  </si>
  <si>
    <t>learning designer</t>
  </si>
  <si>
    <t>Technical support/development</t>
  </si>
  <si>
    <t>Teaching, Research, Management/leadership, Support, Administration, Technical support/development</t>
  </si>
  <si>
    <t>Higher Education</t>
  </si>
  <si>
    <t>University or Higher Education provider</t>
  </si>
  <si>
    <t>1st</t>
  </si>
  <si>
    <t>2nd</t>
  </si>
  <si>
    <t>6th</t>
  </si>
  <si>
    <t>5th</t>
  </si>
  <si>
    <t>3rd</t>
  </si>
  <si>
    <t>4th</t>
  </si>
  <si>
    <t>Yes</t>
  </si>
  <si>
    <t>Yes</t>
  </si>
  <si>
    <t>Yes</t>
  </si>
  <si>
    <t>Yes</t>
  </si>
  <si>
    <t>Yes</t>
  </si>
  <si>
    <t>Yes</t>
  </si>
  <si>
    <t>Yes</t>
  </si>
  <si>
    <t>Yes</t>
  </si>
  <si>
    <t>Yes</t>
  </si>
  <si>
    <t>Yes</t>
  </si>
  <si>
    <t>Yes</t>
  </si>
  <si>
    <t>Certified Member (CMALT Holder), Associate Member</t>
  </si>
  <si>
    <t>Inclusive Learning SIG, OER SIG</t>
  </si>
  <si>
    <t>Conference programme Committee, CMALT Development Group, Central Executive Committee</t>
  </si>
  <si>
    <t>Female</t>
  </si>
  <si>
    <t>46-55</t>
  </si>
  <si>
    <t>England</t>
  </si>
  <si>
    <t>Employed full-time</t>
  </si>
  <si>
    <t>Associate Lecturer/Researcher</t>
  </si>
  <si>
    <t>Research</t>
  </si>
  <si>
    <t>Teaching, Management/leadership</t>
  </si>
  <si>
    <t>Higher Education</t>
  </si>
  <si>
    <t>University or Higher Education provider</t>
  </si>
  <si>
    <t>1st</t>
  </si>
  <si>
    <t>4th</t>
  </si>
  <si>
    <t>2nd</t>
  </si>
  <si>
    <t>6th</t>
  </si>
  <si>
    <t>3rd</t>
  </si>
  <si>
    <t>5th</t>
  </si>
  <si>
    <t>Yes</t>
  </si>
  <si>
    <t>Yes</t>
  </si>
  <si>
    <t>Don't know</t>
  </si>
  <si>
    <t>Yes</t>
  </si>
  <si>
    <t>Yes</t>
  </si>
  <si>
    <t>No</t>
  </si>
  <si>
    <t>Don't know</t>
  </si>
  <si>
    <t>Don't know</t>
  </si>
  <si>
    <t>Don't know</t>
  </si>
  <si>
    <t>Don't know</t>
  </si>
  <si>
    <t>Yes</t>
  </si>
  <si>
    <t>Ordinary Member</t>
  </si>
  <si>
    <t>ALT Scotland</t>
  </si>
  <si>
    <t>Not sure / none of these</t>
  </si>
  <si>
    <t>Female</t>
  </si>
  <si>
    <t>36-45</t>
  </si>
  <si>
    <t>Scotland</t>
  </si>
  <si>
    <t>Employed part-time</t>
  </si>
  <si>
    <t>Assistant Director</t>
  </si>
  <si>
    <t>Management/leadership</t>
  </si>
  <si>
    <t>Research</t>
  </si>
  <si>
    <t>Higher Education</t>
  </si>
  <si>
    <t>University or Higher Education provider</t>
  </si>
  <si>
    <t>3rd</t>
  </si>
  <si>
    <t>1st</t>
  </si>
  <si>
    <t>5th</t>
  </si>
  <si>
    <t>4th</t>
  </si>
  <si>
    <t>2nd</t>
  </si>
  <si>
    <t>6th</t>
  </si>
  <si>
    <t>Would like to</t>
  </si>
  <si>
    <t>Yes</t>
  </si>
  <si>
    <t>Yes</t>
  </si>
  <si>
    <t>Yes</t>
  </si>
  <si>
    <t>Yes</t>
  </si>
  <si>
    <t>Yes</t>
  </si>
  <si>
    <t>Would like to</t>
  </si>
  <si>
    <t>Would like to</t>
  </si>
  <si>
    <t>Would like to</t>
  </si>
  <si>
    <t>Would like to</t>
  </si>
  <si>
    <t>No</t>
  </si>
  <si>
    <t>Female</t>
  </si>
  <si>
    <t>36-45</t>
  </si>
  <si>
    <t>Northern Ireland</t>
  </si>
  <si>
    <t>Employed full-time</t>
  </si>
  <si>
    <t>eLearning Developer</t>
  </si>
  <si>
    <t>Technical support/development</t>
  </si>
  <si>
    <t>Research, Support, Administration</t>
  </si>
  <si>
    <t>Higher Education</t>
  </si>
  <si>
    <t>University or Higher Education provider</t>
  </si>
  <si>
    <t>1st</t>
  </si>
  <si>
    <t>2nd</t>
  </si>
  <si>
    <t>3rd</t>
  </si>
  <si>
    <t>6th</t>
  </si>
  <si>
    <t>4th</t>
  </si>
  <si>
    <t>5th</t>
  </si>
  <si>
    <t>Yes</t>
  </si>
  <si>
    <t>Yes</t>
  </si>
  <si>
    <t>Yes</t>
  </si>
  <si>
    <t>Yes</t>
  </si>
  <si>
    <t>Yes</t>
  </si>
  <si>
    <t>Yes</t>
  </si>
  <si>
    <t>Unaware of</t>
  </si>
  <si>
    <t>Unaware of</t>
  </si>
  <si>
    <t>Unaware of</t>
  </si>
  <si>
    <t>Unaware of</t>
  </si>
  <si>
    <t>Yes</t>
  </si>
  <si>
    <t>Employed by a member organisation</t>
  </si>
  <si>
    <t>North West England SIG</t>
  </si>
  <si>
    <t>Not sure / none of these</t>
  </si>
  <si>
    <t>Male</t>
  </si>
  <si>
    <t>36-45</t>
  </si>
  <si>
    <t>England</t>
  </si>
  <si>
    <t>Employed full-time</t>
  </si>
  <si>
    <t>educational technologist</t>
  </si>
  <si>
    <t>Technical support/development</t>
  </si>
  <si>
    <t>Teaching, Research, Management/leadership, Support, Administration, Technical support/development</t>
  </si>
  <si>
    <t>Higher Education</t>
  </si>
  <si>
    <t>University or Higher Education provider</t>
  </si>
  <si>
    <t>1st</t>
  </si>
  <si>
    <t>4th</t>
  </si>
  <si>
    <t>6th</t>
  </si>
  <si>
    <t>5th</t>
  </si>
  <si>
    <t>2nd</t>
  </si>
  <si>
    <t>3rd</t>
  </si>
  <si>
    <t>Would like to</t>
  </si>
  <si>
    <t>Would like to</t>
  </si>
  <si>
    <t>Would like to</t>
  </si>
  <si>
    <t>Would like to</t>
  </si>
  <si>
    <t>Yes</t>
  </si>
  <si>
    <t>Would like to</t>
  </si>
  <si>
    <t>Would like to</t>
  </si>
  <si>
    <t>Would like to</t>
  </si>
  <si>
    <t>Would like to</t>
  </si>
  <si>
    <t>Would like to</t>
  </si>
  <si>
    <t>Yes</t>
  </si>
  <si>
    <t>Employed by a member organisation, Associate Member</t>
  </si>
  <si>
    <t>Not sure / none</t>
  </si>
  <si>
    <t>Not sure / none of these</t>
  </si>
  <si>
    <t>Male</t>
  </si>
  <si>
    <t>46-55</t>
  </si>
  <si>
    <t>England</t>
  </si>
  <si>
    <t>Employed full-time</t>
  </si>
  <si>
    <t>Reader in Biochemistry</t>
  </si>
  <si>
    <t>Teaching</t>
  </si>
  <si>
    <t>Management/leadership, Support</t>
  </si>
  <si>
    <t>Higher Education</t>
  </si>
  <si>
    <t>University or Higher Education provider</t>
  </si>
  <si>
    <t>1st</t>
  </si>
  <si>
    <t>4th</t>
  </si>
  <si>
    <t>6th</t>
  </si>
  <si>
    <t>5th</t>
  </si>
  <si>
    <t>3rd</t>
  </si>
  <si>
    <t>2nd</t>
  </si>
  <si>
    <t>Yes</t>
  </si>
  <si>
    <t>Would like to</t>
  </si>
  <si>
    <t>Would like to</t>
  </si>
  <si>
    <t>Yes</t>
  </si>
  <si>
    <t>Yes</t>
  </si>
  <si>
    <t>Would like to</t>
  </si>
  <si>
    <t>Yes</t>
  </si>
  <si>
    <t>Yes</t>
  </si>
  <si>
    <t>Yes</t>
  </si>
  <si>
    <t>Yes</t>
  </si>
  <si>
    <t>Not sure</t>
  </si>
  <si>
    <t>Female</t>
  </si>
  <si>
    <t>46-55</t>
  </si>
  <si>
    <t>England</t>
  </si>
  <si>
    <t>Employed full-time</t>
  </si>
  <si>
    <t>Training consultant</t>
  </si>
  <si>
    <t>Further Education, Higher Education, Work-based learning, Adult and community learning</t>
  </si>
  <si>
    <t>Jisc</t>
  </si>
  <si>
    <t>6th</t>
  </si>
  <si>
    <t>5th</t>
  </si>
  <si>
    <t>4th</t>
  </si>
  <si>
    <t>2nd</t>
  </si>
  <si>
    <t>1st</t>
  </si>
  <si>
    <t>3rd</t>
  </si>
  <si>
    <t>Yes</t>
  </si>
  <si>
    <t>Yes</t>
  </si>
  <si>
    <t>Would like to</t>
  </si>
  <si>
    <t>Yes</t>
  </si>
  <si>
    <t>Would like to</t>
  </si>
  <si>
    <t>Would like to</t>
  </si>
  <si>
    <t>Would like to</t>
  </si>
  <si>
    <t>Would like to</t>
  </si>
  <si>
    <t>Would like to</t>
  </si>
  <si>
    <t>Would like to</t>
  </si>
  <si>
    <t>Yes</t>
  </si>
  <si>
    <t>Employed by a member organisation</t>
  </si>
  <si>
    <t>Not sure / none of these</t>
  </si>
  <si>
    <t>Male</t>
  </si>
  <si>
    <t>46-55</t>
  </si>
  <si>
    <t>Scotland</t>
  </si>
  <si>
    <t>Employed full-time</t>
  </si>
  <si>
    <t>Head of Integrated Technologies and Resources</t>
  </si>
  <si>
    <t>Management/leadership</t>
  </si>
  <si>
    <t>Research, Administration, Technical support/development</t>
  </si>
  <si>
    <t>Higher Education</t>
  </si>
  <si>
    <t>University or Higher Education provider</t>
  </si>
  <si>
    <t>5th</t>
  </si>
  <si>
    <t>2nd</t>
  </si>
  <si>
    <t>4th</t>
  </si>
  <si>
    <t>3rd</t>
  </si>
  <si>
    <t>1st</t>
  </si>
  <si>
    <t>6th</t>
  </si>
  <si>
    <t>Would like to</t>
  </si>
  <si>
    <t>Would like to</t>
  </si>
  <si>
    <t>Yes</t>
  </si>
  <si>
    <t>Yes</t>
  </si>
  <si>
    <t>No</t>
  </si>
  <si>
    <t>No</t>
  </si>
  <si>
    <t>No</t>
  </si>
  <si>
    <t>Yes</t>
  </si>
  <si>
    <t>Yes</t>
  </si>
  <si>
    <t>Yes</t>
  </si>
  <si>
    <t>Yes</t>
  </si>
  <si>
    <t>Ordinary Member</t>
  </si>
  <si>
    <t>Not sure / none of these</t>
  </si>
  <si>
    <t>Male</t>
  </si>
  <si>
    <t>46-55</t>
  </si>
  <si>
    <t>Scotland</t>
  </si>
  <si>
    <t>Employed full-time</t>
  </si>
  <si>
    <t>Head of Department</t>
  </si>
  <si>
    <t>Management/leadership</t>
  </si>
  <si>
    <t>Support, Administration</t>
  </si>
  <si>
    <t>Higher Education</t>
  </si>
  <si>
    <t>University or Higher Education provider</t>
  </si>
  <si>
    <t>3rd</t>
  </si>
  <si>
    <t>1st</t>
  </si>
  <si>
    <t>2nd</t>
  </si>
  <si>
    <t>4th</t>
  </si>
  <si>
    <t>5th</t>
  </si>
  <si>
    <t>6th</t>
  </si>
  <si>
    <t>Yes</t>
  </si>
  <si>
    <t>Yes</t>
  </si>
  <si>
    <t>Yes</t>
  </si>
  <si>
    <t>Yes</t>
  </si>
  <si>
    <t>Yes</t>
  </si>
  <si>
    <t>No</t>
  </si>
  <si>
    <t>Yes</t>
  </si>
  <si>
    <t>Yes</t>
  </si>
  <si>
    <t>Yes</t>
  </si>
  <si>
    <t>Yes</t>
  </si>
  <si>
    <t>Yes</t>
  </si>
  <si>
    <t>Employed by a member organisation, Associate Member</t>
  </si>
  <si>
    <t>Games and Learning SIG</t>
  </si>
  <si>
    <t>Not sure / none of these</t>
  </si>
  <si>
    <t>Male</t>
  </si>
  <si>
    <t>36-45</t>
  </si>
  <si>
    <t>England</t>
  </si>
  <si>
    <t>Employed full-time</t>
  </si>
  <si>
    <t>Educational Designer</t>
  </si>
  <si>
    <t>Support</t>
  </si>
  <si>
    <t>Teaching, Research, Management/leadership, Administration, Technical support/development</t>
  </si>
  <si>
    <t>Higher Education</t>
  </si>
  <si>
    <t>University or Higher Education provider</t>
  </si>
  <si>
    <t>1st</t>
  </si>
  <si>
    <t>3rd</t>
  </si>
  <si>
    <t>4th</t>
  </si>
  <si>
    <t>5th</t>
  </si>
  <si>
    <t>3rd</t>
  </si>
  <si>
    <t>2nd</t>
  </si>
  <si>
    <t>Would like to</t>
  </si>
  <si>
    <t>Yes</t>
  </si>
  <si>
    <t>Yes</t>
  </si>
  <si>
    <t>Yes</t>
  </si>
  <si>
    <t>Yes</t>
  </si>
  <si>
    <t>No</t>
  </si>
  <si>
    <t>Yes</t>
  </si>
  <si>
    <t>Yes</t>
  </si>
  <si>
    <t>Yes</t>
  </si>
  <si>
    <t>Yes</t>
  </si>
  <si>
    <t>Yes</t>
  </si>
  <si>
    <t>Ordinary Member, Registered for CMALT (CMALT candidate)</t>
  </si>
  <si>
    <t>East Midlands SIG</t>
  </si>
  <si>
    <t>Not sure / none of these</t>
  </si>
  <si>
    <t>Employed full-time</t>
  </si>
  <si>
    <t>Support</t>
  </si>
  <si>
    <t>Teaching, Research, Management/leadership</t>
  </si>
  <si>
    <t>Higher Education</t>
  </si>
  <si>
    <t>University or Higher Education provider</t>
  </si>
  <si>
    <t>Don't know</t>
  </si>
  <si>
    <t>3rd</t>
  </si>
  <si>
    <t>5th</t>
  </si>
  <si>
    <t>4th</t>
  </si>
  <si>
    <t>6th</t>
  </si>
  <si>
    <t>1st</t>
  </si>
  <si>
    <t>2nd</t>
  </si>
  <si>
    <t>No</t>
  </si>
  <si>
    <t>Would like to</t>
  </si>
  <si>
    <t>No</t>
  </si>
  <si>
    <t>Unaware of</t>
  </si>
  <si>
    <t>Unaware of</t>
  </si>
  <si>
    <t>Yes</t>
  </si>
  <si>
    <t>Don't know</t>
  </si>
  <si>
    <t>Don't know</t>
  </si>
  <si>
    <t>Don't know</t>
  </si>
  <si>
    <t>Don't know</t>
  </si>
  <si>
    <t>Yes</t>
  </si>
  <si>
    <t>Associate Member</t>
  </si>
  <si>
    <t>Not sure / none</t>
  </si>
  <si>
    <t>Not sure / none of these</t>
  </si>
  <si>
    <t>Male</t>
  </si>
  <si>
    <t>46-55</t>
  </si>
  <si>
    <t>Scotland</t>
  </si>
  <si>
    <t>Employed full-time</t>
  </si>
  <si>
    <t>Senior Lecturer</t>
  </si>
  <si>
    <t>Teaching</t>
  </si>
  <si>
    <t>Management/leadership</t>
  </si>
  <si>
    <t>Higher Education</t>
  </si>
  <si>
    <t>University or Higher Education provider</t>
  </si>
  <si>
    <t>1st</t>
  </si>
  <si>
    <t>4th</t>
  </si>
  <si>
    <t>2nd</t>
  </si>
  <si>
    <t>2nd</t>
  </si>
  <si>
    <t>4th</t>
  </si>
  <si>
    <t>5th</t>
  </si>
  <si>
    <t>No</t>
  </si>
  <si>
    <t>Would like to</t>
  </si>
  <si>
    <t>No</t>
  </si>
  <si>
    <t>No</t>
  </si>
  <si>
    <t>No</t>
  </si>
  <si>
    <t>Unaware of</t>
  </si>
  <si>
    <t>No</t>
  </si>
  <si>
    <t>No</t>
  </si>
  <si>
    <t>Yes</t>
  </si>
  <si>
    <t>No</t>
  </si>
  <si>
    <t>No</t>
  </si>
  <si>
    <t>Male</t>
  </si>
  <si>
    <t>46-55</t>
  </si>
  <si>
    <t>England</t>
  </si>
  <si>
    <t>Employed full-time</t>
  </si>
  <si>
    <t>LTU Manager</t>
  </si>
  <si>
    <t>Technical support/development</t>
  </si>
  <si>
    <t>Technical support/development</t>
  </si>
  <si>
    <t>Further Education, Higher Education</t>
  </si>
  <si>
    <t>College or Further Education provider</t>
  </si>
  <si>
    <t>Don't know</t>
  </si>
  <si>
    <t>Don't know</t>
  </si>
  <si>
    <t>1st</t>
  </si>
  <si>
    <t>3rd</t>
  </si>
  <si>
    <t>5th</t>
  </si>
  <si>
    <t>4th</t>
  </si>
  <si>
    <t>6th</t>
  </si>
  <si>
    <t>2nd</t>
  </si>
  <si>
    <t>Would like to</t>
  </si>
  <si>
    <t>Would like to</t>
  </si>
  <si>
    <t>Would like to</t>
  </si>
  <si>
    <t>Yes</t>
  </si>
  <si>
    <t>Yes</t>
  </si>
  <si>
    <t>Would like to</t>
  </si>
  <si>
    <t>Don't know</t>
  </si>
  <si>
    <t>Yes</t>
  </si>
  <si>
    <t>Yes</t>
  </si>
  <si>
    <t>Would like to</t>
  </si>
  <si>
    <t>Yes</t>
  </si>
  <si>
    <t>Ordinary Member</t>
  </si>
  <si>
    <t>Not sure / none of these</t>
  </si>
  <si>
    <t>Male</t>
  </si>
  <si>
    <t>25-35</t>
  </si>
  <si>
    <t>England</t>
  </si>
  <si>
    <t>Employed full-time</t>
  </si>
  <si>
    <t>E-learning Coordinator</t>
  </si>
  <si>
    <t>Technical support/development</t>
  </si>
  <si>
    <t>Technical support/development</t>
  </si>
  <si>
    <t>Higher Education</t>
  </si>
  <si>
    <t>University or Higher Education provider</t>
  </si>
  <si>
    <t>Don't know</t>
  </si>
  <si>
    <t>1st</t>
  </si>
  <si>
    <t>3rd</t>
  </si>
  <si>
    <t>6th</t>
  </si>
  <si>
    <t>2nd</t>
  </si>
  <si>
    <t>4th</t>
  </si>
  <si>
    <t>5th</t>
  </si>
  <si>
    <t>No</t>
  </si>
  <si>
    <t>Yes</t>
  </si>
  <si>
    <t>Yes</t>
  </si>
  <si>
    <t>Yes</t>
  </si>
  <si>
    <t>Yes</t>
  </si>
  <si>
    <t>Unaware of</t>
  </si>
  <si>
    <t>Unaware of</t>
  </si>
  <si>
    <t>Would like to</t>
  </si>
  <si>
    <t>Would like to</t>
  </si>
  <si>
    <t>Would like to</t>
  </si>
  <si>
    <t>Yes</t>
  </si>
  <si>
    <t>Ordinary Member, Associate Member, Registered for CMALT (CMALT candidate)</t>
  </si>
  <si>
    <t>Games and Learning SIG</t>
  </si>
  <si>
    <t>none</t>
  </si>
  <si>
    <t>Male</t>
  </si>
  <si>
    <t>25-35</t>
  </si>
  <si>
    <t>England</t>
  </si>
  <si>
    <t>Employed full-time</t>
  </si>
  <si>
    <t>eLearning Technologist</t>
  </si>
  <si>
    <t>Technical support/development</t>
  </si>
  <si>
    <t>Teaching</t>
  </si>
  <si>
    <t>Higher Education</t>
  </si>
  <si>
    <t>University or Higher Education provider</t>
  </si>
  <si>
    <t>1st</t>
  </si>
  <si>
    <t>2nd</t>
  </si>
  <si>
    <t>3rd</t>
  </si>
  <si>
    <t>5th</t>
  </si>
  <si>
    <t>4th</t>
  </si>
  <si>
    <t>6th</t>
  </si>
  <si>
    <t>Yes</t>
  </si>
  <si>
    <t>Yes</t>
  </si>
  <si>
    <t>Yes</t>
  </si>
  <si>
    <t>Yes</t>
  </si>
  <si>
    <t>Yes</t>
  </si>
  <si>
    <t>Yes</t>
  </si>
  <si>
    <t>Yes</t>
  </si>
  <si>
    <t>Would like to</t>
  </si>
  <si>
    <t>Would like to</t>
  </si>
  <si>
    <t>Would like to</t>
  </si>
  <si>
    <t>Yes</t>
  </si>
  <si>
    <t>Ordinary Member, Registered for CMALT (CMALT candidate)</t>
  </si>
  <si>
    <t>was a judge once</t>
  </si>
  <si>
    <t>Male</t>
  </si>
  <si>
    <t>56-65</t>
  </si>
  <si>
    <t>England</t>
  </si>
  <si>
    <t>Employed full-time</t>
  </si>
  <si>
    <t>Senior manager</t>
  </si>
  <si>
    <t>Management/leadership</t>
  </si>
  <si>
    <t>Management/leadership</t>
  </si>
  <si>
    <t>Work-based learning, Industry</t>
  </si>
  <si>
    <t>large accountancy global practise</t>
  </si>
  <si>
    <t>1st</t>
  </si>
  <si>
    <t>2nd</t>
  </si>
  <si>
    <t>3rd</t>
  </si>
  <si>
    <t>6th</t>
  </si>
  <si>
    <t>5th</t>
  </si>
  <si>
    <t>4th</t>
  </si>
  <si>
    <t>Yes</t>
  </si>
  <si>
    <t>No</t>
  </si>
  <si>
    <t>No</t>
  </si>
  <si>
    <t>Yes</t>
  </si>
  <si>
    <t>Yes</t>
  </si>
  <si>
    <t>Would like to</t>
  </si>
  <si>
    <t>No</t>
  </si>
  <si>
    <t>No</t>
  </si>
  <si>
    <t>No</t>
  </si>
  <si>
    <t>No</t>
  </si>
  <si>
    <t>Yes</t>
  </si>
  <si>
    <t>Ordinary Member</t>
  </si>
  <si>
    <t>Not sure / none</t>
  </si>
  <si>
    <t>Not sure / none of these</t>
  </si>
  <si>
    <t>Male</t>
  </si>
  <si>
    <t>25-35</t>
  </si>
  <si>
    <t>Other European country</t>
  </si>
  <si>
    <t>Employed full-time</t>
  </si>
  <si>
    <t>Senior IT Specialist</t>
  </si>
  <si>
    <t>Technical support/development</t>
  </si>
  <si>
    <t>Research, Support</t>
  </si>
  <si>
    <t>Higher Education</t>
  </si>
  <si>
    <t>University or Higher Education provider</t>
  </si>
  <si>
    <t>1st</t>
  </si>
  <si>
    <t>2nd</t>
  </si>
  <si>
    <t>5th</t>
  </si>
  <si>
    <t>4th</t>
  </si>
  <si>
    <t>3rd</t>
  </si>
  <si>
    <t>6th</t>
  </si>
  <si>
    <t>No</t>
  </si>
  <si>
    <t>Unaware of</t>
  </si>
  <si>
    <t>Would like to</t>
  </si>
  <si>
    <t>Yes</t>
  </si>
  <si>
    <t>Yes</t>
  </si>
  <si>
    <t>Unaware of</t>
  </si>
  <si>
    <t>Unaware of</t>
  </si>
  <si>
    <t>Unaware of</t>
  </si>
  <si>
    <t>Unaware of</t>
  </si>
  <si>
    <t>Unaware of</t>
  </si>
  <si>
    <t>Yes</t>
  </si>
  <si>
    <t>Associate Member</t>
  </si>
  <si>
    <t>Not sure / none</t>
  </si>
  <si>
    <t>Not sure / none of these</t>
  </si>
  <si>
    <t>Male</t>
  </si>
  <si>
    <t>56-65</t>
  </si>
  <si>
    <t>USA</t>
  </si>
  <si>
    <t>Employed full-time</t>
  </si>
  <si>
    <t>Program Manager, Learning Technologies</t>
  </si>
  <si>
    <t>Management/leadership</t>
  </si>
  <si>
    <t>Research, Technical support/development</t>
  </si>
  <si>
    <t>Work-based learning, Adult and community learning, Government</t>
  </si>
  <si>
    <t>University or Higher Education provider</t>
  </si>
  <si>
    <t>6th</t>
  </si>
  <si>
    <t>1st</t>
  </si>
  <si>
    <t>2nd</t>
  </si>
  <si>
    <t>3rd</t>
  </si>
  <si>
    <t>4th</t>
  </si>
  <si>
    <t>5th</t>
  </si>
  <si>
    <t>Yes</t>
  </si>
  <si>
    <t>Would like to</t>
  </si>
  <si>
    <t>Would like to</t>
  </si>
  <si>
    <t>Yes</t>
  </si>
  <si>
    <t>Yes</t>
  </si>
  <si>
    <t>No</t>
  </si>
  <si>
    <t>Would like to</t>
  </si>
  <si>
    <t>No</t>
  </si>
  <si>
    <t>Would like to</t>
  </si>
  <si>
    <t>Would like to</t>
  </si>
  <si>
    <t>Yes</t>
  </si>
  <si>
    <t>Ordinary Member</t>
  </si>
  <si>
    <t>Not sure / none</t>
  </si>
  <si>
    <t>Not sure / none of these</t>
  </si>
  <si>
    <t>Male</t>
  </si>
  <si>
    <t>36-45</t>
  </si>
  <si>
    <t>England</t>
  </si>
  <si>
    <t>Employed full-time</t>
  </si>
  <si>
    <t>Interim Head of Education Technology</t>
  </si>
  <si>
    <t>Management/leadership</t>
  </si>
  <si>
    <t>Product development</t>
  </si>
  <si>
    <t>Schools, Further Education, Higher Education, Work-based learning, Adult and community learning, Industry, Third sector</t>
  </si>
  <si>
    <t>Awarding body</t>
  </si>
  <si>
    <t>3rd</t>
  </si>
  <si>
    <t>1st</t>
  </si>
  <si>
    <t>1st</t>
  </si>
  <si>
    <t>1st</t>
  </si>
  <si>
    <t>2nd</t>
  </si>
  <si>
    <t>2nd</t>
  </si>
  <si>
    <t>Yes</t>
  </si>
  <si>
    <t>Yes</t>
  </si>
  <si>
    <t>Yes</t>
  </si>
  <si>
    <t>Yes</t>
  </si>
  <si>
    <t>Yes</t>
  </si>
  <si>
    <t>Unaware of</t>
  </si>
  <si>
    <t>Yes</t>
  </si>
  <si>
    <t>Yes</t>
  </si>
  <si>
    <t>Yes</t>
  </si>
  <si>
    <t>Yes</t>
  </si>
  <si>
    <t>Yes</t>
  </si>
  <si>
    <t>Employed by a member organisation</t>
  </si>
  <si>
    <t>ViTAL SIG</t>
  </si>
  <si>
    <t>Not sure / none of these</t>
  </si>
  <si>
    <t>Female</t>
  </si>
  <si>
    <t>46-55</t>
  </si>
  <si>
    <t>England</t>
  </si>
  <si>
    <t>Employed full-time</t>
  </si>
  <si>
    <t>Senior Educational Technologist</t>
  </si>
  <si>
    <t>Management/leadership</t>
  </si>
  <si>
    <t>Teaching, Technical support/development</t>
  </si>
  <si>
    <t>Higher Education</t>
  </si>
  <si>
    <t>University or Higher Education provider</t>
  </si>
  <si>
    <t>Don't know</t>
  </si>
  <si>
    <t>Don't know</t>
  </si>
  <si>
    <t>Don't know</t>
  </si>
  <si>
    <t>Don't know</t>
  </si>
  <si>
    <t>Don't know</t>
  </si>
  <si>
    <t>Don't know</t>
  </si>
  <si>
    <t>1st</t>
  </si>
  <si>
    <t>5th</t>
  </si>
  <si>
    <t>4th</t>
  </si>
  <si>
    <t>6th</t>
  </si>
  <si>
    <t>2nd</t>
  </si>
  <si>
    <t>3rd</t>
  </si>
  <si>
    <t>Would like to</t>
  </si>
  <si>
    <t>Would like to</t>
  </si>
  <si>
    <t>Yes</t>
  </si>
  <si>
    <t>Yes</t>
  </si>
  <si>
    <t>Yes</t>
  </si>
  <si>
    <t>Would like to</t>
  </si>
  <si>
    <t>Would like to</t>
  </si>
  <si>
    <t>No</t>
  </si>
  <si>
    <t>Don't know</t>
  </si>
  <si>
    <t>Don't know</t>
  </si>
  <si>
    <t>Yes</t>
  </si>
  <si>
    <t>Ordinary Member</t>
  </si>
  <si>
    <t>Not sure / none of these</t>
  </si>
  <si>
    <t>Female</t>
  </si>
  <si>
    <t>56-65</t>
  </si>
  <si>
    <t>Other European country</t>
  </si>
  <si>
    <t>Employed full-time</t>
  </si>
  <si>
    <t>Head of Department</t>
  </si>
  <si>
    <t>Management/leadership</t>
  </si>
  <si>
    <t>Teaching, Research, Administration</t>
  </si>
  <si>
    <t>Higher Education</t>
  </si>
  <si>
    <t>University or Higher Education provider</t>
  </si>
  <si>
    <t>3rd</t>
  </si>
  <si>
    <t>1st</t>
  </si>
  <si>
    <t>1st</t>
  </si>
  <si>
    <t>2nd</t>
  </si>
  <si>
    <t>1st</t>
  </si>
  <si>
    <t>3rd</t>
  </si>
  <si>
    <t>Yes</t>
  </si>
  <si>
    <t>Yes</t>
  </si>
  <si>
    <t>Yes</t>
  </si>
  <si>
    <t>Yes</t>
  </si>
  <si>
    <t>Would like to</t>
  </si>
  <si>
    <t>Would like to</t>
  </si>
  <si>
    <t>Would like to</t>
  </si>
  <si>
    <t>Would like to</t>
  </si>
  <si>
    <t>Would like to</t>
  </si>
  <si>
    <t>Would like to</t>
  </si>
  <si>
    <t>Yes</t>
  </si>
  <si>
    <t>Ordinary Member, Employed by a member organisation</t>
  </si>
  <si>
    <t>Games and Learning SIG</t>
  </si>
  <si>
    <t>Conference programme Committee</t>
  </si>
  <si>
    <t>Male</t>
  </si>
  <si>
    <t>56-65</t>
  </si>
  <si>
    <t>England</t>
  </si>
  <si>
    <t>Employed part-time</t>
  </si>
  <si>
    <t>Learning Technology Consultant</t>
  </si>
  <si>
    <t>Developing uses of learning technologies</t>
  </si>
  <si>
    <t>Industry</t>
  </si>
  <si>
    <t>Commercial organisation</t>
  </si>
  <si>
    <t>Don't know</t>
  </si>
  <si>
    <t>Don't know</t>
  </si>
  <si>
    <t>2nd</t>
  </si>
  <si>
    <t>3rd</t>
  </si>
  <si>
    <t>1st</t>
  </si>
  <si>
    <t>5th</t>
  </si>
  <si>
    <t>4th</t>
  </si>
  <si>
    <t>1st</t>
  </si>
  <si>
    <t>Yes</t>
  </si>
  <si>
    <t>Yes</t>
  </si>
  <si>
    <t>Yes</t>
  </si>
  <si>
    <t>Yes</t>
  </si>
  <si>
    <t>Would like to</t>
  </si>
  <si>
    <t>Would like to</t>
  </si>
  <si>
    <t>Would like to</t>
  </si>
  <si>
    <t>Would like to</t>
  </si>
  <si>
    <t>No</t>
  </si>
  <si>
    <t>Would like to</t>
  </si>
  <si>
    <t>Yes</t>
  </si>
  <si>
    <t>Ordinary Member</t>
  </si>
  <si>
    <t>MOOC SIG</t>
  </si>
  <si>
    <t>Not sure / none of these</t>
  </si>
  <si>
    <t>Female</t>
  </si>
  <si>
    <t>36-45</t>
  </si>
  <si>
    <t>England</t>
  </si>
  <si>
    <t>Employed full-time</t>
  </si>
  <si>
    <t>TEL Director</t>
  </si>
  <si>
    <t>50% Teaching and 50% Support</t>
  </si>
  <si>
    <t>Management/leadership</t>
  </si>
  <si>
    <t>Higher Education</t>
  </si>
  <si>
    <t>University or Higher Education provider</t>
  </si>
  <si>
    <t>3rd</t>
  </si>
  <si>
    <t>2nd</t>
  </si>
  <si>
    <t>4th</t>
  </si>
  <si>
    <t>6th</t>
  </si>
  <si>
    <t>1st</t>
  </si>
  <si>
    <t>5th</t>
  </si>
  <si>
    <t>Yes</t>
  </si>
  <si>
    <t>Yes</t>
  </si>
  <si>
    <t>Yes</t>
  </si>
  <si>
    <t>Yes</t>
  </si>
  <si>
    <t>Yes</t>
  </si>
  <si>
    <t>No</t>
  </si>
  <si>
    <t>Yes</t>
  </si>
  <si>
    <t>Yes</t>
  </si>
  <si>
    <t>Yes</t>
  </si>
  <si>
    <t>Yes</t>
  </si>
  <si>
    <t>Yes</t>
  </si>
  <si>
    <t>Certified Member (CMALT Holder)</t>
  </si>
  <si>
    <t>ALT Scotland</t>
  </si>
  <si>
    <t>Not sure / none of these</t>
  </si>
  <si>
    <t>Female</t>
  </si>
  <si>
    <t>36-45</t>
  </si>
  <si>
    <t>Scotland</t>
  </si>
  <si>
    <t>Employed full-time</t>
  </si>
  <si>
    <t>Lecturer</t>
  </si>
  <si>
    <t>Teaching</t>
  </si>
  <si>
    <t>Research, Management/leadership, Support, Administration, Technical support/development</t>
  </si>
  <si>
    <t>Higher Education</t>
  </si>
  <si>
    <t>University or Higher Education provider</t>
  </si>
  <si>
    <t>2nd</t>
  </si>
  <si>
    <t>1st</t>
  </si>
  <si>
    <t>6th</t>
  </si>
  <si>
    <t>5th</t>
  </si>
  <si>
    <t>4th</t>
  </si>
  <si>
    <t>3rd</t>
  </si>
  <si>
    <t>Yes</t>
  </si>
  <si>
    <t>Yes</t>
  </si>
  <si>
    <t>Yes</t>
  </si>
  <si>
    <t>Yes</t>
  </si>
  <si>
    <t>Yes</t>
  </si>
  <si>
    <t>Would like to</t>
  </si>
  <si>
    <t>Yes</t>
  </si>
  <si>
    <t>Yes</t>
  </si>
  <si>
    <t>Yes</t>
  </si>
  <si>
    <t>Yes</t>
  </si>
  <si>
    <t>Yes</t>
  </si>
  <si>
    <t>Certified Member (CMALT Holder)</t>
  </si>
  <si>
    <t>M25 SIG</t>
  </si>
  <si>
    <t>Not sure / none of these</t>
  </si>
  <si>
    <t>Female</t>
  </si>
  <si>
    <t>36-45</t>
  </si>
  <si>
    <t>England</t>
  </si>
  <si>
    <t>Employed full-time</t>
  </si>
  <si>
    <t>Learning Technology Trainer</t>
  </si>
  <si>
    <t>Training</t>
  </si>
  <si>
    <t>Support</t>
  </si>
  <si>
    <t>Higher Education</t>
  </si>
  <si>
    <t>University or Higher Education provider</t>
  </si>
  <si>
    <t>2nd</t>
  </si>
  <si>
    <t>1st</t>
  </si>
  <si>
    <t>5th</t>
  </si>
  <si>
    <t>3rd</t>
  </si>
  <si>
    <t>4th</t>
  </si>
  <si>
    <t>6th</t>
  </si>
  <si>
    <t>Would like to</t>
  </si>
  <si>
    <t>No</t>
  </si>
  <si>
    <t>Would like to</t>
  </si>
  <si>
    <t>Yes</t>
  </si>
  <si>
    <t>Don't know</t>
  </si>
  <si>
    <t>No</t>
  </si>
  <si>
    <t>No</t>
  </si>
  <si>
    <t>No</t>
  </si>
  <si>
    <t>No</t>
  </si>
  <si>
    <t>No</t>
  </si>
  <si>
    <t>Yes</t>
  </si>
  <si>
    <t>Ordinary Member, Employed by a member organisation, Not sure</t>
  </si>
  <si>
    <t>Not sure / none</t>
  </si>
  <si>
    <t>Not sure / none of these</t>
  </si>
  <si>
    <t>Male</t>
  </si>
  <si>
    <t>36-45</t>
  </si>
  <si>
    <t>England</t>
  </si>
  <si>
    <t>Employed full-time</t>
  </si>
  <si>
    <t>Lecturer</t>
  </si>
  <si>
    <t>Research</t>
  </si>
  <si>
    <t>Teaching</t>
  </si>
  <si>
    <t>Higher Education</t>
  </si>
  <si>
    <t>University or Higher Education provider</t>
  </si>
  <si>
    <t>4th</t>
  </si>
  <si>
    <t>1st</t>
  </si>
  <si>
    <t>2nd</t>
  </si>
  <si>
    <t>6th</t>
  </si>
  <si>
    <t>3rd</t>
  </si>
  <si>
    <t>5th</t>
  </si>
  <si>
    <t>Would like to</t>
  </si>
  <si>
    <t>Unaware of</t>
  </si>
  <si>
    <t>Yes</t>
  </si>
  <si>
    <t>Yes</t>
  </si>
  <si>
    <t>No</t>
  </si>
  <si>
    <t>Would like to</t>
  </si>
  <si>
    <t>Unaware of</t>
  </si>
  <si>
    <t>Unaware of</t>
  </si>
  <si>
    <t>Unaware of</t>
  </si>
  <si>
    <t>Unaware of</t>
  </si>
  <si>
    <t>Yes</t>
  </si>
  <si>
    <t>Ordinary Member</t>
  </si>
  <si>
    <t>Not sure / none</t>
  </si>
  <si>
    <t>Not sure / none of these</t>
  </si>
  <si>
    <t>Male</t>
  </si>
  <si>
    <t>36-45</t>
  </si>
  <si>
    <t>England</t>
  </si>
  <si>
    <t>Employed full-time</t>
  </si>
  <si>
    <t>Education Manager</t>
  </si>
  <si>
    <t>Research</t>
  </si>
  <si>
    <t>Teaching, Research</t>
  </si>
  <si>
    <t>Industry</t>
  </si>
  <si>
    <t>Commercial organisation</t>
  </si>
  <si>
    <t>2nd</t>
  </si>
  <si>
    <t>1st</t>
  </si>
  <si>
    <t>3rd</t>
  </si>
  <si>
    <t>4th</t>
  </si>
  <si>
    <t>5th</t>
  </si>
  <si>
    <t>6th</t>
  </si>
  <si>
    <t>Yes</t>
  </si>
  <si>
    <t>No</t>
  </si>
  <si>
    <t>Would like to</t>
  </si>
  <si>
    <t>Yes</t>
  </si>
  <si>
    <t>No</t>
  </si>
  <si>
    <t>No</t>
  </si>
  <si>
    <t>Yes</t>
  </si>
  <si>
    <t>Yes</t>
  </si>
  <si>
    <t>Yes</t>
  </si>
  <si>
    <t>Yes</t>
  </si>
  <si>
    <t>Yes</t>
  </si>
  <si>
    <t>Employed by a member organisation</t>
  </si>
  <si>
    <t>M25 SIG, White Rose SIG</t>
  </si>
  <si>
    <t>Conference programme Committee</t>
  </si>
  <si>
    <t>Female</t>
  </si>
  <si>
    <t>25-35</t>
  </si>
  <si>
    <t>England</t>
  </si>
  <si>
    <t>Employed full-time</t>
  </si>
  <si>
    <t>TEL Manager</t>
  </si>
  <si>
    <t>Management/leadership</t>
  </si>
  <si>
    <t>Research, Management/leadership, Technical support/development</t>
  </si>
  <si>
    <t>Higher Education</t>
  </si>
  <si>
    <t>University or Higher Education provider</t>
  </si>
  <si>
    <t>2nd</t>
  </si>
  <si>
    <t>1st</t>
  </si>
  <si>
    <t>6th</t>
  </si>
  <si>
    <t>3rd</t>
  </si>
  <si>
    <t>4th</t>
  </si>
  <si>
    <t>5th</t>
  </si>
  <si>
    <t>No</t>
  </si>
  <si>
    <t>No</t>
  </si>
  <si>
    <t>No</t>
  </si>
  <si>
    <t>No</t>
  </si>
  <si>
    <t>No</t>
  </si>
  <si>
    <t>No</t>
  </si>
  <si>
    <t>Unaware of</t>
  </si>
  <si>
    <t>Unaware of</t>
  </si>
  <si>
    <t>Unaware of</t>
  </si>
  <si>
    <t>Unaware of</t>
  </si>
  <si>
    <t>Yes</t>
  </si>
  <si>
    <t>Certified Member (CMALT Holder)</t>
  </si>
  <si>
    <t>Not sure / none</t>
  </si>
  <si>
    <t>Not sure / none of these</t>
  </si>
  <si>
    <t>Male</t>
  </si>
  <si>
    <t>46-55</t>
  </si>
  <si>
    <t>England</t>
  </si>
  <si>
    <t>Employed full-time</t>
  </si>
  <si>
    <t>Teaching Fellow</t>
  </si>
  <si>
    <t>Teaching</t>
  </si>
  <si>
    <t>Research, Support, Administration, Technical support/development</t>
  </si>
  <si>
    <t>Higher Education</t>
  </si>
  <si>
    <t>University or Higher Education provider</t>
  </si>
  <si>
    <t>Don't know</t>
  </si>
  <si>
    <t>Don't know</t>
  </si>
  <si>
    <t>1st</t>
  </si>
  <si>
    <t>2nd</t>
  </si>
  <si>
    <t>4th</t>
  </si>
  <si>
    <t>3rd</t>
  </si>
  <si>
    <t>5th</t>
  </si>
  <si>
    <t>6th</t>
  </si>
  <si>
    <t>Would like to</t>
  </si>
  <si>
    <t>Yes</t>
  </si>
  <si>
    <t>Yes</t>
  </si>
  <si>
    <t>Yes</t>
  </si>
  <si>
    <t>Yes</t>
  </si>
  <si>
    <t>Would like to</t>
  </si>
  <si>
    <t>Would like to</t>
  </si>
  <si>
    <t>Would like to</t>
  </si>
  <si>
    <t>Would like to</t>
  </si>
  <si>
    <t>Would like to</t>
  </si>
  <si>
    <t>Yes</t>
  </si>
  <si>
    <t>Certified Member (CMALT Holder)</t>
  </si>
  <si>
    <t>ALT Wales</t>
  </si>
  <si>
    <t>Not sure / none of these</t>
  </si>
  <si>
    <t>Female</t>
  </si>
  <si>
    <t>36-45</t>
  </si>
  <si>
    <t>Wales</t>
  </si>
  <si>
    <t>Employed full-time</t>
  </si>
  <si>
    <t>Learning Technology Manager</t>
  </si>
  <si>
    <t>Support</t>
  </si>
  <si>
    <t>Teaching, Research, Management/leadership, Support, Technical support/development, Object Design</t>
  </si>
  <si>
    <t>Higher Education</t>
  </si>
  <si>
    <t>University or Higher Education provider</t>
  </si>
  <si>
    <t>1st</t>
  </si>
  <si>
    <t>5th</t>
  </si>
  <si>
    <t>2nd</t>
  </si>
  <si>
    <t>4th</t>
  </si>
  <si>
    <t>3rd</t>
  </si>
  <si>
    <t>2nd</t>
  </si>
  <si>
    <t>Would like to</t>
  </si>
  <si>
    <t>Would like to</t>
  </si>
  <si>
    <t>No</t>
  </si>
  <si>
    <t>Yes</t>
  </si>
  <si>
    <t>No</t>
  </si>
  <si>
    <t>No</t>
  </si>
  <si>
    <t>Would like to</t>
  </si>
  <si>
    <t>Would like to</t>
  </si>
  <si>
    <t>Yes</t>
  </si>
  <si>
    <t>Would like to</t>
  </si>
  <si>
    <t>Yes</t>
  </si>
  <si>
    <t>Certified Member (CMALT Holder)</t>
  </si>
  <si>
    <t>Inclusive Learning SIG, OER SIG, White Rose SIG</t>
  </si>
  <si>
    <t>Operational Committees</t>
  </si>
  <si>
    <t>Male</t>
  </si>
  <si>
    <t>56-65</t>
  </si>
  <si>
    <t>England</t>
  </si>
  <si>
    <t>Employed part-time</t>
  </si>
  <si>
    <t>Senior Consultant in Learning Technology</t>
  </si>
  <si>
    <t>Research</t>
  </si>
  <si>
    <t>Management/leadership</t>
  </si>
  <si>
    <t>Schools, Further Education, Higher Education, Adult and community learning</t>
  </si>
  <si>
    <t>Commercial organisation</t>
  </si>
  <si>
    <t>4th</t>
  </si>
  <si>
    <t>5th</t>
  </si>
  <si>
    <t>6th</t>
  </si>
  <si>
    <t>3rd</t>
  </si>
  <si>
    <t>1st</t>
  </si>
  <si>
    <t>2nd</t>
  </si>
  <si>
    <t>Would like to</t>
  </si>
  <si>
    <t>Would like to</t>
  </si>
  <si>
    <t>Yes</t>
  </si>
  <si>
    <t>Yes</t>
  </si>
  <si>
    <t>Would like to</t>
  </si>
  <si>
    <t>Would like to</t>
  </si>
  <si>
    <t>Don't know</t>
  </si>
  <si>
    <t>Would like to</t>
  </si>
  <si>
    <t>Would like to</t>
  </si>
  <si>
    <t>Would like to</t>
  </si>
  <si>
    <t>Yes</t>
  </si>
  <si>
    <t>Certified Member (CMALT Holder)</t>
  </si>
  <si>
    <t>Not sure / none</t>
  </si>
  <si>
    <t>Not sure / none of these</t>
  </si>
  <si>
    <t>Male</t>
  </si>
  <si>
    <t>25-35</t>
  </si>
  <si>
    <t>Outside of Europe</t>
  </si>
  <si>
    <t>Employed full-time</t>
  </si>
  <si>
    <t>Lecturer</t>
  </si>
  <si>
    <t>Teaching</t>
  </si>
  <si>
    <t>Research</t>
  </si>
  <si>
    <t>Higher Education</t>
  </si>
  <si>
    <t>University or Higher Education provider</t>
  </si>
  <si>
    <t>Don't know</t>
  </si>
  <si>
    <t>Don't know</t>
  </si>
  <si>
    <t>Don't know</t>
  </si>
  <si>
    <t>Don't know</t>
  </si>
  <si>
    <t>2nd</t>
  </si>
  <si>
    <t>3rd</t>
  </si>
  <si>
    <t>6th</t>
  </si>
  <si>
    <t>1st</t>
  </si>
  <si>
    <t>4th</t>
  </si>
  <si>
    <t>5th</t>
  </si>
  <si>
    <t>Yes</t>
  </si>
  <si>
    <t>Would like to</t>
  </si>
  <si>
    <t>Yes</t>
  </si>
  <si>
    <t>Yes</t>
  </si>
  <si>
    <t>No</t>
  </si>
  <si>
    <t>Would like to</t>
  </si>
  <si>
    <t>No</t>
  </si>
  <si>
    <t>Yes</t>
  </si>
  <si>
    <t>Yes</t>
  </si>
  <si>
    <t>Yes</t>
  </si>
  <si>
    <t>Yes</t>
  </si>
  <si>
    <t>Ordinary Member</t>
  </si>
  <si>
    <t>ALT Wales</t>
  </si>
  <si>
    <t>Not sure / none of these</t>
  </si>
  <si>
    <t>Male</t>
  </si>
  <si>
    <t>46-55</t>
  </si>
  <si>
    <t>Wales</t>
  </si>
  <si>
    <t>Employed full-time</t>
  </si>
  <si>
    <t>senior lecture in IS</t>
  </si>
  <si>
    <t>Teaching</t>
  </si>
  <si>
    <t>Research, Management/leadership, Technical support/development</t>
  </si>
  <si>
    <t>Higher Education</t>
  </si>
  <si>
    <t>University or Higher Education provider</t>
  </si>
  <si>
    <t>2nd</t>
  </si>
  <si>
    <t>1st</t>
  </si>
  <si>
    <t>6th</t>
  </si>
  <si>
    <t>3rd</t>
  </si>
  <si>
    <t>5th</t>
  </si>
  <si>
    <t>4th</t>
  </si>
  <si>
    <t>Would like to</t>
  </si>
  <si>
    <t>Would like to</t>
  </si>
  <si>
    <t>Yes</t>
  </si>
  <si>
    <t>Yes</t>
  </si>
  <si>
    <t>No</t>
  </si>
  <si>
    <t>Would like to</t>
  </si>
  <si>
    <t>Don't know</t>
  </si>
  <si>
    <t>Don't know</t>
  </si>
  <si>
    <t>Don't know</t>
  </si>
  <si>
    <t>Don't know</t>
  </si>
  <si>
    <t>Yes</t>
  </si>
  <si>
    <t>Ordinary Member</t>
  </si>
  <si>
    <t>Not sure / none</t>
  </si>
  <si>
    <t>Not sure / none of these</t>
  </si>
  <si>
    <t>Male</t>
  </si>
  <si>
    <t>36-45</t>
  </si>
  <si>
    <t>Outside of Europe</t>
  </si>
  <si>
    <t>Employed full-time</t>
  </si>
  <si>
    <t>Executive Director Education Design Services</t>
  </si>
  <si>
    <t>Management/leadership</t>
  </si>
  <si>
    <t>Research, Management/leadership</t>
  </si>
  <si>
    <t>Further Education, Higher Education, Work-based learning</t>
  </si>
  <si>
    <t>College or Further Education provider, University or Higher Education provider</t>
  </si>
  <si>
    <t>Don't know</t>
  </si>
  <si>
    <t>1st</t>
  </si>
  <si>
    <t>2nd</t>
  </si>
  <si>
    <t>1st</t>
  </si>
  <si>
    <t>1st</t>
  </si>
  <si>
    <t>1st</t>
  </si>
  <si>
    <t>2nd</t>
  </si>
  <si>
    <t>Yes</t>
  </si>
  <si>
    <t>Yes</t>
  </si>
  <si>
    <t>Yes</t>
  </si>
  <si>
    <t>Would like to</t>
  </si>
  <si>
    <t>Would like to</t>
  </si>
  <si>
    <t>Yes</t>
  </si>
  <si>
    <t>Don't know</t>
  </si>
  <si>
    <t>Would like to</t>
  </si>
  <si>
    <t>Yes</t>
  </si>
  <si>
    <t>Would like to</t>
  </si>
  <si>
    <t>Yes</t>
  </si>
  <si>
    <t>Ordinary Member, Employed by a member organisation</t>
  </si>
  <si>
    <t>MOOC SIG</t>
  </si>
  <si>
    <t>Central Executive Committee, Trustee</t>
  </si>
  <si>
    <t>Female</t>
  </si>
  <si>
    <t>66+</t>
  </si>
  <si>
    <t>England</t>
  </si>
  <si>
    <t>Employed full-time</t>
  </si>
  <si>
    <t>Research</t>
  </si>
  <si>
    <t>Teaching, Management/leadership, Administration</t>
  </si>
  <si>
    <t>Higher Education</t>
  </si>
  <si>
    <t>University or Higher Education provider</t>
  </si>
  <si>
    <t>1st</t>
  </si>
  <si>
    <t>2nd</t>
  </si>
  <si>
    <t>3rd</t>
  </si>
  <si>
    <t>6th</t>
  </si>
  <si>
    <t>4th</t>
  </si>
  <si>
    <t>5th</t>
  </si>
  <si>
    <t>Unaware of</t>
  </si>
  <si>
    <t>No</t>
  </si>
  <si>
    <t>Yes</t>
  </si>
  <si>
    <t>Yes</t>
  </si>
  <si>
    <t>Unaware of</t>
  </si>
  <si>
    <t>No</t>
  </si>
  <si>
    <t>No</t>
  </si>
  <si>
    <t>No</t>
  </si>
  <si>
    <t>Yes</t>
  </si>
  <si>
    <t>No</t>
  </si>
  <si>
    <t>Not sure</t>
  </si>
  <si>
    <t>Male</t>
  </si>
  <si>
    <t>56-65</t>
  </si>
  <si>
    <t>Australia</t>
  </si>
  <si>
    <t>Self-employed</t>
  </si>
  <si>
    <t>Teaching</t>
  </si>
  <si>
    <t>Research</t>
  </si>
  <si>
    <t>Higher Education</t>
  </si>
  <si>
    <t>University or Higher Education provider</t>
  </si>
  <si>
    <t>6th</t>
  </si>
  <si>
    <t>5th</t>
  </si>
  <si>
    <t>4th</t>
  </si>
  <si>
    <t>3rd</t>
  </si>
  <si>
    <t>1st</t>
  </si>
  <si>
    <t>2nd</t>
  </si>
  <si>
    <t>Would like to</t>
  </si>
  <si>
    <t>Would like to</t>
  </si>
  <si>
    <t>Would like to</t>
  </si>
  <si>
    <t>Would like to</t>
  </si>
  <si>
    <t>Unaware of</t>
  </si>
  <si>
    <t>Unaware of</t>
  </si>
  <si>
    <t>Would like to</t>
  </si>
  <si>
    <t>Would like to</t>
  </si>
  <si>
    <t>Yes</t>
  </si>
  <si>
    <t>Unaware of</t>
  </si>
  <si>
    <t>Yes</t>
  </si>
  <si>
    <t>Registered for CMALT (CMALT candidate)</t>
  </si>
  <si>
    <t>Not sure / none of these</t>
  </si>
  <si>
    <t>Male</t>
  </si>
  <si>
    <t>56-65</t>
  </si>
  <si>
    <t>New Zealand</t>
  </si>
  <si>
    <t>Employed full-time</t>
  </si>
  <si>
    <t>elearning designer</t>
  </si>
  <si>
    <t>Support</t>
  </si>
  <si>
    <t>Teaching, Technical support/development</t>
  </si>
  <si>
    <t>Higher Education</t>
  </si>
  <si>
    <t>University or Higher Education provider</t>
  </si>
  <si>
    <t>2nd</t>
  </si>
  <si>
    <t>3rd</t>
  </si>
  <si>
    <t>1st</t>
  </si>
  <si>
    <t>6th</t>
  </si>
  <si>
    <t>5th</t>
  </si>
  <si>
    <t>4th</t>
  </si>
  <si>
    <t>Yes</t>
  </si>
  <si>
    <t>No</t>
  </si>
  <si>
    <t>Yes</t>
  </si>
  <si>
    <t>Yes</t>
  </si>
  <si>
    <t>Yes</t>
  </si>
  <si>
    <t>No</t>
  </si>
  <si>
    <t>Unaware of</t>
  </si>
  <si>
    <t>Unaware of</t>
  </si>
  <si>
    <t>Unaware of</t>
  </si>
  <si>
    <t>Unaware of</t>
  </si>
  <si>
    <t>Yes</t>
  </si>
  <si>
    <t>Certified Member (CMALT Holder)</t>
  </si>
  <si>
    <t>Not sure / none</t>
  </si>
  <si>
    <t>Not sure / none of these</t>
  </si>
  <si>
    <t>Male</t>
  </si>
  <si>
    <t>36-45</t>
  </si>
  <si>
    <t>Outside of Europe</t>
  </si>
  <si>
    <t>Employed full-time</t>
  </si>
  <si>
    <t>Learning Designer</t>
  </si>
  <si>
    <t>Support</t>
  </si>
  <si>
    <t>Teaching, Research, Management/leadership</t>
  </si>
  <si>
    <t>Higher Education</t>
  </si>
  <si>
    <t>University or Higher Education provider</t>
  </si>
  <si>
    <t>1st</t>
  </si>
  <si>
    <t>2nd</t>
  </si>
  <si>
    <t>2nd</t>
  </si>
  <si>
    <t>1st</t>
  </si>
  <si>
    <t>2nd</t>
  </si>
  <si>
    <t>1st</t>
  </si>
  <si>
    <t>Yes</t>
  </si>
  <si>
    <t>Would like to</t>
  </si>
  <si>
    <t>Yes</t>
  </si>
  <si>
    <t>Yes</t>
  </si>
  <si>
    <t>Yes</t>
  </si>
  <si>
    <t>Would like to</t>
  </si>
  <si>
    <t>Would like to</t>
  </si>
  <si>
    <t>Would like to</t>
  </si>
  <si>
    <t>Would like to</t>
  </si>
  <si>
    <t>Would like to</t>
  </si>
  <si>
    <t>Yes</t>
  </si>
  <si>
    <t>Ordinary Member</t>
  </si>
  <si>
    <t>Not sure / none</t>
  </si>
  <si>
    <t>Conference programme Committee</t>
  </si>
  <si>
    <t>Male</t>
  </si>
  <si>
    <t>56-65</t>
  </si>
  <si>
    <t>New Zealand</t>
  </si>
  <si>
    <t>Employed full-time</t>
  </si>
  <si>
    <t>Director</t>
  </si>
  <si>
    <t>Research</t>
  </si>
  <si>
    <t>Teaching, Management/leadership, Technical support/development</t>
  </si>
  <si>
    <t>Higher Education, Work-based learning</t>
  </si>
  <si>
    <t>College or Further Education provider</t>
  </si>
  <si>
    <t>1st</t>
  </si>
  <si>
    <t>3rd</t>
  </si>
  <si>
    <t>2nd</t>
  </si>
  <si>
    <t>4th</t>
  </si>
  <si>
    <t>5th</t>
  </si>
  <si>
    <t>6th</t>
  </si>
  <si>
    <t>Yes</t>
  </si>
  <si>
    <t>Yes</t>
  </si>
  <si>
    <t>Yes</t>
  </si>
  <si>
    <t>Yes</t>
  </si>
  <si>
    <t>Yes</t>
  </si>
  <si>
    <t>Yes</t>
  </si>
  <si>
    <t>Yes</t>
  </si>
  <si>
    <t>Yes</t>
  </si>
  <si>
    <t>Yes</t>
  </si>
  <si>
    <t>Yes</t>
  </si>
  <si>
    <t>Yes</t>
  </si>
  <si>
    <t>Certified Member (CMALT Holder)</t>
  </si>
  <si>
    <t>ViTAL SIG, Games and Learning SIG</t>
  </si>
  <si>
    <t>Operational Committees, Journal reviewer, ocTEL (e.g. tutors)</t>
  </si>
  <si>
    <t>Male</t>
  </si>
  <si>
    <t>46-55</t>
  </si>
  <si>
    <t>England</t>
  </si>
  <si>
    <t>Employed full-time</t>
  </si>
  <si>
    <t>Director of Teaching and Learning</t>
  </si>
  <si>
    <t>Management/leadership</t>
  </si>
  <si>
    <t>Teaching, Research, Management/leadership, Technical support/development</t>
  </si>
  <si>
    <t>Higher Education</t>
  </si>
  <si>
    <t>University or Higher Education provider</t>
  </si>
  <si>
    <t>Don't know</t>
  </si>
  <si>
    <t>Don't know</t>
  </si>
  <si>
    <t>Don't know</t>
  </si>
  <si>
    <t>Don't know</t>
  </si>
  <si>
    <t>Don't know</t>
  </si>
  <si>
    <t>2nd</t>
  </si>
  <si>
    <t>1st</t>
  </si>
  <si>
    <t>3rd</t>
  </si>
  <si>
    <t>6th</t>
  </si>
  <si>
    <t>5th</t>
  </si>
  <si>
    <t>4th</t>
  </si>
  <si>
    <t>No</t>
  </si>
  <si>
    <t>Would like to</t>
  </si>
  <si>
    <t>Yes</t>
  </si>
  <si>
    <t>Yes</t>
  </si>
  <si>
    <t>Yes</t>
  </si>
  <si>
    <t>Unaware of</t>
  </si>
  <si>
    <t>Would like to</t>
  </si>
  <si>
    <t>Would like to</t>
  </si>
  <si>
    <t>Would like to</t>
  </si>
  <si>
    <t>Would like to</t>
  </si>
  <si>
    <t>Yes</t>
  </si>
  <si>
    <t>Ordinary Member</t>
  </si>
  <si>
    <t>Not sure / none of these</t>
  </si>
  <si>
    <t>Female</t>
  </si>
  <si>
    <t>56-65</t>
  </si>
  <si>
    <t>Outside of Europe</t>
  </si>
  <si>
    <t>Employed full-time</t>
  </si>
  <si>
    <t>Senior Lecturer in Higher Education</t>
  </si>
  <si>
    <t>Support</t>
  </si>
  <si>
    <t>Teaching, Research, Management/leadership</t>
  </si>
  <si>
    <t>Higher Education</t>
  </si>
  <si>
    <t>University or Higher Education provider</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</si>
  <si>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</si>
  <si>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</si>
  <si>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</si>
  <si>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</si>
  <si>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</si>
  <si>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</si>
  <si>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</si>
  <si>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</si>
  <si>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</si>
  <si>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</si>
  <si>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</si>
  <si>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</si>
  <si>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</si>
  <si>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</si>
  <si>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</si>
  <si>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</si>
  <si>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</si>
  <si>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</si>
  <si>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</si>
  <si>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</si>
  <si>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</si>
  <si>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</si>
  <si>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</si>
  <si>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</si>
  <si>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</si>
  <si>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</si>
  <si>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</si>
  <si>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</si>
  <si>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</si>
  <si>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</si>
  <si>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</si>
  <si>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</si>
  <si>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</si>
  <si>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</si>
  <si>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</si>
  <si>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</si>
  <si>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</si>
  <si>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</si>
  <si>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</si>
  <si>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</si>
  <si>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</si>
  <si>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</si>
  <si>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</si>
  <si>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</si>
  <si>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</si>
  <si>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</si>
  <si>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</si>
  <si>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</si>
  <si>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</si>
  <si>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</si>
  <si>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</si>
  <si>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</si>
  <si>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4th</t>
  </si>
  <si>
    <t>3rd</t>
  </si>
  <si>
    <t>4th</t>
  </si>
  <si>
    <t>3rd</t>
  </si>
  <si>
    <t>2nd</t>
  </si>
  <si>
    <t>Don't know</t>
  </si>
  <si>
    <t>Don't know</t>
  </si>
  <si>
    <t>Don't know</t>
  </si>
  <si>
    <t>Don't know</t>
  </si>
  <si>
    <t>Don't know</t>
  </si>
  <si>
    <t>Don't know</t>
  </si>
  <si>
    <t>Don't know</t>
  </si>
  <si>
    <t>Don't know</t>
  </si>
  <si>
    <t>Don't know</t>
  </si>
  <si>
    <t>Don't know</t>
  </si>
  <si>
    <t>Don't know</t>
  </si>
  <si>
    <t>Yes</t>
  </si>
  <si>
    <t>Ordinary Member</t>
  </si>
  <si>
    <t>Not sure / none</t>
  </si>
  <si>
    <t>Not sure / none of these</t>
  </si>
  <si>
    <t>Female</t>
  </si>
  <si>
    <t>25-35</t>
  </si>
  <si>
    <t>Ghana</t>
  </si>
  <si>
    <t>Self-employed</t>
  </si>
  <si>
    <t>hairdressing</t>
  </si>
  <si>
    <t>Management/leadership</t>
  </si>
  <si>
    <t>Management/leadership</t>
  </si>
  <si>
    <t>Work-based learning, Adult and community learning</t>
  </si>
  <si>
    <t>private organiation</t>
  </si>
  <si>
    <t>2nd</t>
  </si>
  <si>
    <t>2nd</t>
  </si>
  <si>
    <t>2nd</t>
  </si>
  <si>
    <t>1st</t>
  </si>
  <si>
    <t>1st</t>
  </si>
  <si>
    <t>2nd</t>
  </si>
  <si>
    <t>Would like to</t>
  </si>
  <si>
    <t>Would like to</t>
  </si>
  <si>
    <t>Yes</t>
  </si>
  <si>
    <t>Yes</t>
  </si>
  <si>
    <t>Would like to</t>
  </si>
  <si>
    <t>Would like to</t>
  </si>
  <si>
    <t>Unaware of</t>
  </si>
  <si>
    <t>Would like to</t>
  </si>
  <si>
    <t>Unaware of</t>
  </si>
  <si>
    <t>Unaware of</t>
  </si>
  <si>
    <t>Yes</t>
  </si>
  <si>
    <t>Ordinary Member</t>
  </si>
  <si>
    <t>Not sure / none of these</t>
  </si>
  <si>
    <t>Male</t>
  </si>
  <si>
    <t>56-65</t>
  </si>
  <si>
    <t>England</t>
  </si>
  <si>
    <t>Employed full-time</t>
  </si>
  <si>
    <t>lecturer/ excellence coach</t>
  </si>
  <si>
    <t>Teaching</t>
  </si>
  <si>
    <t>Technical support/development</t>
  </si>
  <si>
    <t>Further Education</t>
  </si>
  <si>
    <t>College or Further Education provider</t>
  </si>
  <si>
    <t>1st</t>
  </si>
  <si>
    <t>2nd</t>
  </si>
  <si>
    <t>3rd</t>
  </si>
  <si>
    <t>6th</t>
  </si>
  <si>
    <t>4th</t>
  </si>
  <si>
    <t>5th</t>
  </si>
  <si>
    <t>No</t>
  </si>
  <si>
    <t>Would like to</t>
  </si>
  <si>
    <t>Yes</t>
  </si>
  <si>
    <t>Would like to</t>
  </si>
  <si>
    <t>No</t>
  </si>
  <si>
    <t>No</t>
  </si>
  <si>
    <t>No</t>
  </si>
  <si>
    <t>No</t>
  </si>
  <si>
    <t>No</t>
  </si>
  <si>
    <t>No</t>
  </si>
  <si>
    <t>Yes</t>
  </si>
  <si>
    <t>Employed by a member organisation, Not sure</t>
  </si>
  <si>
    <t>Not sure / none</t>
  </si>
  <si>
    <t>Journal reviewer</t>
  </si>
  <si>
    <t>Female</t>
  </si>
  <si>
    <t>25-35</t>
  </si>
  <si>
    <t>Outside of Europe</t>
  </si>
  <si>
    <t>Employed part-time, Self-employed</t>
  </si>
  <si>
    <t>Consultant, researcher, lecturer</t>
  </si>
  <si>
    <t>Teaching</t>
  </si>
  <si>
    <t>Teaching, Research, Support, Administration</t>
  </si>
  <si>
    <t>Higher Education, Work-based learning, Industry</t>
  </si>
  <si>
    <t>University or Higher Education provider, Other learning provider</t>
  </si>
  <si>
    <t>2nd</t>
  </si>
  <si>
    <t>1st</t>
  </si>
  <si>
    <t>6th</t>
  </si>
  <si>
    <t>5th</t>
  </si>
  <si>
    <t>3rd</t>
  </si>
  <si>
    <t>4th</t>
  </si>
  <si>
    <t>Would like to</t>
  </si>
  <si>
    <t>Yes</t>
  </si>
  <si>
    <t>Yes</t>
  </si>
  <si>
    <t>Yes</t>
  </si>
  <si>
    <t>Yes</t>
  </si>
  <si>
    <t>Yes</t>
  </si>
  <si>
    <t>Would like to</t>
  </si>
  <si>
    <t>Would like to</t>
  </si>
  <si>
    <t>Would like to</t>
  </si>
  <si>
    <t>Would like to</t>
  </si>
  <si>
    <t>Yes</t>
  </si>
  <si>
    <t>Certified Member (CMALT Holder)</t>
  </si>
  <si>
    <t>Not sure / none</t>
  </si>
  <si>
    <t>Not sure / none of these</t>
  </si>
  <si>
    <t>Female</t>
  </si>
  <si>
    <t>46-55</t>
  </si>
  <si>
    <t>England</t>
  </si>
  <si>
    <t>Employed full-time</t>
  </si>
  <si>
    <t>ILT Coordinator</t>
  </si>
  <si>
    <t>Technical support/development</t>
  </si>
  <si>
    <t>Teaching, Research, Support, Administration</t>
  </si>
  <si>
    <t>specialist FE</t>
  </si>
  <si>
    <t>specialist FE</t>
  </si>
  <si>
    <t>2nd</t>
  </si>
  <si>
    <t>1st</t>
  </si>
  <si>
    <t>3rd</t>
  </si>
  <si>
    <t>4th</t>
  </si>
  <si>
    <t>6th</t>
  </si>
  <si>
    <t>5th</t>
  </si>
  <si>
    <t>Would like to</t>
  </si>
  <si>
    <t>Yes</t>
  </si>
  <si>
    <t>Yes</t>
  </si>
  <si>
    <t>Yes</t>
  </si>
  <si>
    <t>No</t>
  </si>
  <si>
    <t>No</t>
  </si>
  <si>
    <t>Yes</t>
  </si>
  <si>
    <t>Yes</t>
  </si>
  <si>
    <t>Yes</t>
  </si>
  <si>
    <t>Yes</t>
  </si>
  <si>
    <t>Yes</t>
  </si>
  <si>
    <t>Employed by a member organisation</t>
  </si>
  <si>
    <t>ALT Scotland</t>
  </si>
  <si>
    <t>Not sure / none of these</t>
  </si>
  <si>
    <t>Female</t>
  </si>
  <si>
    <t>56-65</t>
  </si>
  <si>
    <t>Scotland</t>
  </si>
  <si>
    <t>Employed full-time</t>
  </si>
  <si>
    <t>Learning Services Manager</t>
  </si>
  <si>
    <t>Support</t>
  </si>
  <si>
    <t>Teaching, Research, Management/leadership, Technical support/development</t>
  </si>
  <si>
    <t>Higher Education</t>
  </si>
  <si>
    <t>University or Higher Education provider</t>
  </si>
  <si>
    <t>Don't know</t>
  </si>
  <si>
    <t>Don't know</t>
  </si>
  <si>
    <t>Don't know</t>
  </si>
  <si>
    <t>1st</t>
  </si>
  <si>
    <t>3rd</t>
  </si>
  <si>
    <t>6th</t>
  </si>
  <si>
    <t>4th</t>
  </si>
  <si>
    <t>5th</t>
  </si>
  <si>
    <t>2nd</t>
  </si>
  <si>
    <t>Would like to</t>
  </si>
  <si>
    <t>Would like to</t>
  </si>
  <si>
    <t>Yes</t>
  </si>
  <si>
    <t>Yes</t>
  </si>
  <si>
    <t>Would like to</t>
  </si>
  <si>
    <t>Unaware of</t>
  </si>
  <si>
    <t>Don't know</t>
  </si>
  <si>
    <t>Yes</t>
  </si>
  <si>
    <t>Yes</t>
  </si>
  <si>
    <t>Yes</t>
  </si>
  <si>
    <t>Yes</t>
  </si>
  <si>
    <t>Associate Member</t>
  </si>
  <si>
    <t>Not sure / none</t>
  </si>
  <si>
    <t>Not sure / none of these</t>
  </si>
  <si>
    <t>Female</t>
  </si>
  <si>
    <t>36-45</t>
  </si>
  <si>
    <t>Northern Ireland</t>
  </si>
  <si>
    <t>Employed full-time</t>
  </si>
  <si>
    <t>Instructional Design Consultant</t>
  </si>
  <si>
    <t>Support</t>
  </si>
  <si>
    <t>Technical support/development</t>
  </si>
  <si>
    <t>Higher Education</t>
  </si>
  <si>
    <t>University or Higher Education provider</t>
  </si>
  <si>
    <t>1st</t>
  </si>
  <si>
    <t>2nd</t>
  </si>
  <si>
    <t>5th</t>
  </si>
  <si>
    <t>4th</t>
  </si>
  <si>
    <t>3rd</t>
  </si>
  <si>
    <t>6th</t>
  </si>
  <si>
    <t>Yes</t>
  </si>
  <si>
    <t>Yes</t>
  </si>
  <si>
    <t>Would like to</t>
  </si>
  <si>
    <t>Yes</t>
  </si>
  <si>
    <t>No</t>
  </si>
  <si>
    <t>No</t>
  </si>
  <si>
    <t>Don't know</t>
  </si>
  <si>
    <t>Yes</t>
  </si>
  <si>
    <t>Would like to</t>
  </si>
  <si>
    <t>Would like to</t>
  </si>
  <si>
    <t>Yes</t>
  </si>
  <si>
    <t>Registered for CMALT (CMALT candidate)</t>
  </si>
  <si>
    <t>Not sure / none</t>
  </si>
  <si>
    <t>Not sure / none of these</t>
  </si>
  <si>
    <t>Male</t>
  </si>
  <si>
    <t>25-35</t>
  </si>
  <si>
    <t>England</t>
  </si>
  <si>
    <t>Employed full-time</t>
  </si>
  <si>
    <t>Senior e-Learning Technologist</t>
  </si>
  <si>
    <t>Technical support/development</t>
  </si>
  <si>
    <t>Management/leadership</t>
  </si>
  <si>
    <t>Higher Education</t>
  </si>
  <si>
    <t>University or Higher Education provider</t>
  </si>
  <si>
    <t>3rd</t>
  </si>
  <si>
    <t>2nd</t>
  </si>
  <si>
    <t>6th</t>
  </si>
  <si>
    <t>5th</t>
  </si>
  <si>
    <t>4th</t>
  </si>
  <si>
    <t>1st</t>
  </si>
  <si>
    <t>Would like to</t>
  </si>
  <si>
    <t>Would like to</t>
  </si>
  <si>
    <t>Yes</t>
  </si>
  <si>
    <t>Unaware of</t>
  </si>
  <si>
    <t>Would like to</t>
  </si>
  <si>
    <t>Would like to</t>
  </si>
  <si>
    <t>Would like to</t>
  </si>
  <si>
    <t>Would like to</t>
  </si>
  <si>
    <t>Would like to</t>
  </si>
  <si>
    <t>Would like to</t>
  </si>
  <si>
    <t>Yes</t>
  </si>
  <si>
    <t>Certified Member (CMALT Holder), Employed by a member organisation</t>
  </si>
  <si>
    <t>White Rose SIG</t>
  </si>
  <si>
    <t>CMALT Development Group</t>
  </si>
  <si>
    <t>Male</t>
  </si>
  <si>
    <t>25-35</t>
  </si>
  <si>
    <t>England</t>
  </si>
  <si>
    <t>Employed full-time</t>
  </si>
  <si>
    <t>Learning Support Technologist</t>
  </si>
  <si>
    <t>Support</t>
  </si>
  <si>
    <t>Teaching, Research, Management/leadership, Support, Administration</t>
  </si>
  <si>
    <t>Further Education, Higher Education, Work-based learning, Adult and community learning</t>
  </si>
  <si>
    <t>College or Further Education provider, University or Higher Education provider</t>
  </si>
  <si>
    <t>4th</t>
  </si>
  <si>
    <t>1st</t>
  </si>
  <si>
    <t>3rd</t>
  </si>
  <si>
    <t>5th</t>
  </si>
  <si>
    <t>2nd</t>
  </si>
  <si>
    <t>6th</t>
  </si>
  <si>
    <t>Yes</t>
  </si>
  <si>
    <t>Yes</t>
  </si>
  <si>
    <t>Yes</t>
  </si>
  <si>
    <t>Yes</t>
  </si>
  <si>
    <t>Would like to</t>
  </si>
  <si>
    <t>Yes</t>
  </si>
  <si>
    <t>Yes</t>
  </si>
  <si>
    <t>Yes</t>
  </si>
  <si>
    <t>Yes</t>
  </si>
  <si>
    <t>Yes</t>
  </si>
  <si>
    <t>Yes</t>
  </si>
  <si>
    <t>Ordinary Member</t>
  </si>
  <si>
    <t>MOOC SIG, OER SIG</t>
  </si>
  <si>
    <t>Not sure / none of these</t>
  </si>
  <si>
    <t>46-55</t>
  </si>
  <si>
    <t>England</t>
  </si>
  <si>
    <t>Employed full-time</t>
  </si>
  <si>
    <t>Director of TEL and Educational Development</t>
  </si>
  <si>
    <t>Management/leadership</t>
  </si>
  <si>
    <t>Research, Management/leadership</t>
  </si>
  <si>
    <t>Higher Education</t>
  </si>
  <si>
    <t>University or Higher Education provider</t>
  </si>
  <si>
    <t>Don't know</t>
  </si>
  <si>
    <t>Don't know</t>
  </si>
  <si>
    <t>Don't know</t>
  </si>
  <si>
    <t>Don't know</t>
  </si>
  <si>
    <t>Don't know</t>
  </si>
  <si>
    <t>Don't know</t>
  </si>
  <si>
    <t>Don't know</t>
  </si>
  <si>
    <t>Don't know</t>
  </si>
  <si>
    <t>Don't know</t>
  </si>
  <si>
    <t>Don't know</t>
  </si>
  <si>
    <t>Don't know</t>
  </si>
  <si>
    <t>Don't know</t>
  </si>
  <si>
    <t>1st</t>
  </si>
  <si>
    <t>3rd</t>
  </si>
  <si>
    <t>2nd</t>
  </si>
  <si>
    <t>4th</t>
  </si>
  <si>
    <t>5th</t>
  </si>
  <si>
    <t>6th</t>
  </si>
  <si>
    <t>No</t>
  </si>
  <si>
    <t>No</t>
  </si>
  <si>
    <t>No</t>
  </si>
  <si>
    <t>Yes</t>
  </si>
  <si>
    <t>No</t>
  </si>
  <si>
    <t>No</t>
  </si>
  <si>
    <t>No</t>
  </si>
  <si>
    <t>No</t>
  </si>
  <si>
    <t>Yes</t>
  </si>
  <si>
    <t>Yes</t>
  </si>
  <si>
    <t>Yes</t>
  </si>
  <si>
    <t>Ordinary Member</t>
  </si>
  <si>
    <t>Not sure / none of these</t>
  </si>
  <si>
    <t>Male</t>
  </si>
  <si>
    <t>46-55</t>
  </si>
  <si>
    <t>Scotland</t>
  </si>
  <si>
    <t>Employed full-time</t>
  </si>
  <si>
    <t>Learning Technologist</t>
  </si>
  <si>
    <t>Technical support/development</t>
  </si>
  <si>
    <t>Teaching</t>
  </si>
  <si>
    <t>Higher Education</t>
  </si>
  <si>
    <t>University or Higher Education provider</t>
  </si>
  <si>
    <t>1st</t>
  </si>
  <si>
    <t>2nd</t>
  </si>
  <si>
    <t>4th</t>
  </si>
  <si>
    <t>6th</t>
  </si>
  <si>
    <t>5th</t>
  </si>
  <si>
    <t>3rd</t>
  </si>
  <si>
    <t>Would like to</t>
  </si>
  <si>
    <t>Would like to</t>
  </si>
  <si>
    <t>Unaware of</t>
  </si>
  <si>
    <t>Would like to</t>
  </si>
  <si>
    <t>Yes</t>
  </si>
  <si>
    <t>Unaware of</t>
  </si>
  <si>
    <t>No</t>
  </si>
  <si>
    <t>No</t>
  </si>
  <si>
    <t>No</t>
  </si>
  <si>
    <t>Would like to</t>
  </si>
  <si>
    <t>Yes</t>
  </si>
  <si>
    <t>Employed by a member organisation</t>
  </si>
  <si>
    <t>Not sure / none</t>
  </si>
  <si>
    <t>Not sure / none of these</t>
  </si>
  <si>
    <t>Male</t>
  </si>
  <si>
    <t>25-35</t>
  </si>
  <si>
    <t>Scotland</t>
  </si>
  <si>
    <t>Employed full-time</t>
  </si>
  <si>
    <t>Digital Assets Manager</t>
  </si>
  <si>
    <t>Technical support/development</t>
  </si>
  <si>
    <t>Support</t>
  </si>
  <si>
    <t>Higher Education</t>
  </si>
  <si>
    <t>University or Higher Education provider</t>
  </si>
  <si>
    <t>1st</t>
  </si>
  <si>
    <t>5th</t>
  </si>
  <si>
    <t>6th</t>
  </si>
  <si>
    <t>2nd</t>
  </si>
  <si>
    <t>3rd</t>
  </si>
  <si>
    <t>4th</t>
  </si>
  <si>
    <t>Would like to</t>
  </si>
  <si>
    <t>Would like to</t>
  </si>
  <si>
    <t>Would like to</t>
  </si>
  <si>
    <t>Yes</t>
  </si>
  <si>
    <t>Yes</t>
  </si>
  <si>
    <t>Unaware of</t>
  </si>
  <si>
    <t>Don't know</t>
  </si>
  <si>
    <t>No</t>
  </si>
  <si>
    <t>No</t>
  </si>
  <si>
    <t>No</t>
  </si>
  <si>
    <t>Yes</t>
  </si>
  <si>
    <t>Certified Member (CMALT Holder)</t>
  </si>
  <si>
    <t>Not sure / none of these</t>
  </si>
  <si>
    <t>Male</t>
  </si>
  <si>
    <t>25-35</t>
  </si>
  <si>
    <t>England</t>
  </si>
  <si>
    <t>Employed full-time</t>
  </si>
  <si>
    <t>Online Course Developer</t>
  </si>
  <si>
    <t>Technical support/development</t>
  </si>
  <si>
    <t>Teaching, Support, Administration, Technical support/development</t>
  </si>
  <si>
    <t>Higher Education</t>
  </si>
  <si>
    <t>University or Higher Education provider</t>
  </si>
  <si>
    <t>4th</t>
  </si>
  <si>
    <t>5th</t>
  </si>
  <si>
    <t>6th</t>
  </si>
  <si>
    <t>2nd</t>
  </si>
  <si>
    <t>1st</t>
  </si>
  <si>
    <t>3rd</t>
  </si>
  <si>
    <t>Would like to</t>
  </si>
  <si>
    <t>Would like to</t>
  </si>
  <si>
    <t>Yes</t>
  </si>
  <si>
    <t>Yes</t>
  </si>
  <si>
    <t>Would like to</t>
  </si>
  <si>
    <t>Yes</t>
  </si>
  <si>
    <t>Would like to</t>
  </si>
  <si>
    <t>Would like to</t>
  </si>
  <si>
    <t>Would like to</t>
  </si>
  <si>
    <t>Would like to</t>
  </si>
  <si>
    <t>Yes</t>
  </si>
  <si>
    <t>Associate Member</t>
  </si>
  <si>
    <t>Inclusive Learning SIG</t>
  </si>
  <si>
    <t>Not sure / none of these</t>
  </si>
  <si>
    <t>Male</t>
  </si>
  <si>
    <t>56-65</t>
  </si>
  <si>
    <t>England</t>
  </si>
  <si>
    <t>Employed full-time</t>
  </si>
  <si>
    <t>Academic Skills Tutor</t>
  </si>
  <si>
    <t>Support</t>
  </si>
  <si>
    <t>Teaching, Research</t>
  </si>
  <si>
    <t>Higher Education</t>
  </si>
  <si>
    <t>University or Higher Education provider</t>
  </si>
  <si>
    <t>1st</t>
  </si>
  <si>
    <t>2nd</t>
  </si>
  <si>
    <t>4th</t>
  </si>
  <si>
    <t>6th</t>
  </si>
  <si>
    <t>3rd</t>
  </si>
  <si>
    <t>5th</t>
  </si>
  <si>
    <t>Yes</t>
  </si>
  <si>
    <t>Yes</t>
  </si>
  <si>
    <t>Don't know</t>
  </si>
  <si>
    <t>Yes</t>
  </si>
  <si>
    <t>Yes</t>
  </si>
  <si>
    <t>Yes</t>
  </si>
  <si>
    <t>Yes</t>
  </si>
  <si>
    <t>Yes</t>
  </si>
  <si>
    <t>Yes</t>
  </si>
  <si>
    <t>Yes</t>
  </si>
  <si>
    <t>Yes</t>
  </si>
  <si>
    <t>Employed by a member organisation</t>
  </si>
  <si>
    <t>MOOC SIG, OER SIG</t>
  </si>
  <si>
    <t>Not sure / none of these</t>
  </si>
  <si>
    <t>Female</t>
  </si>
  <si>
    <t>56-65</t>
  </si>
  <si>
    <t>England</t>
  </si>
  <si>
    <t>Employed full-time</t>
  </si>
  <si>
    <t>Open Media Fellow</t>
  </si>
  <si>
    <t>Management/leadership</t>
  </si>
  <si>
    <t>Teaching, Research, Administration</t>
  </si>
  <si>
    <t>Higher Education, Work-based learning</t>
  </si>
  <si>
    <t>University or Higher Education provider</t>
  </si>
  <si>
    <t>3rd</t>
  </si>
  <si>
    <t>1st</t>
  </si>
  <si>
    <t>2nd</t>
  </si>
  <si>
    <t>5th</t>
  </si>
  <si>
    <t>3rd</t>
  </si>
  <si>
    <t>4th</t>
  </si>
  <si>
    <t>Yes</t>
  </si>
  <si>
    <t>Would like to</t>
  </si>
  <si>
    <t>Yes</t>
  </si>
  <si>
    <t>Yes</t>
  </si>
  <si>
    <t>Would like to</t>
  </si>
  <si>
    <t>Yes</t>
  </si>
  <si>
    <t>Unaware of</t>
  </si>
  <si>
    <t>Yes</t>
  </si>
  <si>
    <t>Would like to</t>
  </si>
  <si>
    <t>Would like to</t>
  </si>
  <si>
    <t>Yes</t>
  </si>
  <si>
    <t>Ordinary Member</t>
  </si>
  <si>
    <t>Not sure / none</t>
  </si>
  <si>
    <t>Not sure / none of these</t>
  </si>
  <si>
    <t>Female</t>
  </si>
  <si>
    <t>56-65</t>
  </si>
  <si>
    <t>Other European country</t>
  </si>
  <si>
    <t>Employed full-time</t>
  </si>
  <si>
    <t>Educational Developer</t>
  </si>
  <si>
    <t>Support</t>
  </si>
  <si>
    <t>Teaching, Research</t>
  </si>
  <si>
    <t>Higher Education</t>
  </si>
  <si>
    <t>University or Higher Education provider</t>
  </si>
  <si>
    <t>Don't know</t>
  </si>
  <si>
    <t>Don't know</t>
  </si>
  <si>
    <t>Don't know</t>
  </si>
  <si>
    <t>Don't know</t>
  </si>
  <si>
    <t>Don't know</t>
  </si>
  <si>
    <t>Don't know</t>
  </si>
  <si>
    <t>Don't know</t>
  </si>
  <si>
    <t>Don't know</t>
  </si>
  <si>
    <t>Don't know</t>
  </si>
  <si>
    <t>Don't know</t>
  </si>
  <si>
    <t>Don't know</t>
  </si>
  <si>
    <t>3rd</t>
  </si>
  <si>
    <t>4th</t>
  </si>
  <si>
    <t>6th</t>
  </si>
  <si>
    <t>5th</t>
  </si>
  <si>
    <t>1st</t>
  </si>
  <si>
    <t>2nd</t>
  </si>
  <si>
    <t>No</t>
  </si>
  <si>
    <t>Yes</t>
  </si>
  <si>
    <t>No</t>
  </si>
  <si>
    <t>No</t>
  </si>
  <si>
    <t>Yes</t>
  </si>
  <si>
    <t>No</t>
  </si>
  <si>
    <t>Yes</t>
  </si>
  <si>
    <t>Yes</t>
  </si>
  <si>
    <t>Yes</t>
  </si>
  <si>
    <t>Yes</t>
  </si>
  <si>
    <t>Yes</t>
  </si>
  <si>
    <t>Certified Member (CMALT Holder)</t>
  </si>
  <si>
    <t>Not sure / none</t>
  </si>
  <si>
    <t>Not sure / none of these</t>
  </si>
  <si>
    <t>Female</t>
  </si>
  <si>
    <t>56-65</t>
  </si>
  <si>
    <t>England</t>
  </si>
  <si>
    <t>Self-employed</t>
  </si>
  <si>
    <t>Learning consultant</t>
  </si>
  <si>
    <t>Writing/development</t>
  </si>
  <si>
    <t>Support, Technical support/development</t>
  </si>
  <si>
    <t>Health, Education and charity</t>
  </si>
  <si>
    <t>Third sector organisation</t>
  </si>
  <si>
    <t>1st</t>
  </si>
  <si>
    <t>2nd</t>
  </si>
  <si>
    <t>4th</t>
  </si>
  <si>
    <t>2nd</t>
  </si>
  <si>
    <t>2nd</t>
  </si>
  <si>
    <t>3rd</t>
  </si>
  <si>
    <t>Would like to</t>
  </si>
  <si>
    <t>Would like to</t>
  </si>
  <si>
    <t>Would like to</t>
  </si>
  <si>
    <t>Yes</t>
  </si>
  <si>
    <t>Yes</t>
  </si>
  <si>
    <t>No</t>
  </si>
  <si>
    <t>Don't know</t>
  </si>
  <si>
    <t>Don't know</t>
  </si>
  <si>
    <t>Don't know</t>
  </si>
  <si>
    <t>Don't know</t>
  </si>
  <si>
    <t>Yes</t>
  </si>
  <si>
    <t>Ordinary Member</t>
  </si>
  <si>
    <t>ALT Wales</t>
  </si>
  <si>
    <t>Not sure / none of these</t>
  </si>
  <si>
    <t>Male</t>
  </si>
  <si>
    <t>46-55</t>
  </si>
  <si>
    <t>Wales</t>
  </si>
  <si>
    <t>Employed full-time</t>
  </si>
  <si>
    <t>Principal Lecturer</t>
  </si>
  <si>
    <t>Teaching</t>
  </si>
  <si>
    <t>Higher Education</t>
  </si>
  <si>
    <t>University or Higher Education provider</t>
  </si>
  <si>
    <t>4th</t>
  </si>
  <si>
    <t>2nd</t>
  </si>
  <si>
    <t>1st</t>
  </si>
  <si>
    <t>6th</t>
  </si>
  <si>
    <t>3rd</t>
  </si>
  <si>
    <t>5th</t>
  </si>
  <si>
    <t>Yes</t>
  </si>
  <si>
    <t>Yes</t>
  </si>
  <si>
    <t>Yes</t>
  </si>
  <si>
    <t>Would like to</t>
  </si>
  <si>
    <t>No</t>
  </si>
  <si>
    <t>Yes</t>
  </si>
  <si>
    <t>Would like to</t>
  </si>
  <si>
    <t>Would like to</t>
  </si>
  <si>
    <t>Would like to</t>
  </si>
  <si>
    <t>Would like to</t>
  </si>
  <si>
    <t>Not sure</t>
  </si>
  <si>
    <t>Female</t>
  </si>
  <si>
    <t>36-45</t>
  </si>
  <si>
    <t>Scotland</t>
  </si>
  <si>
    <t>Employed full-time</t>
  </si>
  <si>
    <t>Training Officer</t>
  </si>
  <si>
    <t>Technical support/development</t>
  </si>
  <si>
    <t>Higher Education</t>
  </si>
  <si>
    <t>University or Higher Education provider</t>
  </si>
  <si>
    <t>Don't know</t>
  </si>
  <si>
    <t>1st</t>
  </si>
  <si>
    <t>1st</t>
  </si>
  <si>
    <t>2nd</t>
  </si>
  <si>
    <t>3rd</t>
  </si>
  <si>
    <t>3rd</t>
  </si>
  <si>
    <t>2nd</t>
  </si>
  <si>
    <t>Would like to</t>
  </si>
  <si>
    <t>Yes</t>
  </si>
  <si>
    <t>Yes</t>
  </si>
  <si>
    <t>Yes</t>
  </si>
  <si>
    <t>Yes</t>
  </si>
  <si>
    <t>Would like to</t>
  </si>
  <si>
    <t>Would like to</t>
  </si>
  <si>
    <t>Would like to</t>
  </si>
  <si>
    <t>Would like to</t>
  </si>
  <si>
    <t>Would like to</t>
  </si>
  <si>
    <t>Yes</t>
  </si>
  <si>
    <t>Associate Member</t>
  </si>
  <si>
    <t>ALT Scotland</t>
  </si>
  <si>
    <t>Not sure / none of these</t>
  </si>
  <si>
    <t>Female</t>
  </si>
  <si>
    <t>36-45</t>
  </si>
  <si>
    <t>Scotland</t>
  </si>
  <si>
    <t>Employed full-time</t>
  </si>
  <si>
    <t>Lecturer</t>
  </si>
  <si>
    <t>Research</t>
  </si>
  <si>
    <t>Teaching</t>
  </si>
  <si>
    <t>Higher Education</t>
  </si>
  <si>
    <t>University or Higher Education provider</t>
  </si>
  <si>
    <t>1st</t>
  </si>
  <si>
    <t>6th</t>
  </si>
  <si>
    <t>2nd</t>
  </si>
  <si>
    <t>5th</t>
  </si>
  <si>
    <t>4th</t>
  </si>
  <si>
    <t>3rd</t>
  </si>
  <si>
    <t>Would like to</t>
  </si>
  <si>
    <t>Yes</t>
  </si>
  <si>
    <t>Would like to</t>
  </si>
  <si>
    <t>Yes</t>
  </si>
  <si>
    <t>No</t>
  </si>
  <si>
    <t>Unaware of</t>
  </si>
  <si>
    <t>Would like to</t>
  </si>
  <si>
    <t>No</t>
  </si>
  <si>
    <t>Would like to</t>
  </si>
  <si>
    <t>No</t>
  </si>
  <si>
    <t>Yes</t>
  </si>
  <si>
    <t>Employed by a member organisation</t>
  </si>
  <si>
    <t>North West England SIG</t>
  </si>
  <si>
    <t>Not sure / none of these</t>
  </si>
  <si>
    <t>Female</t>
  </si>
  <si>
    <t>36-45</t>
  </si>
  <si>
    <t>England</t>
  </si>
  <si>
    <t>Employed full-time</t>
  </si>
  <si>
    <t>Principal lecturer</t>
  </si>
  <si>
    <t>Management/leadership</t>
  </si>
  <si>
    <t>Management/leadership</t>
  </si>
  <si>
    <t>Higher Education</t>
  </si>
  <si>
    <t>University or Higher Education provider</t>
  </si>
  <si>
    <t>4th</t>
  </si>
  <si>
    <t>1st</t>
  </si>
  <si>
    <t>6th</t>
  </si>
  <si>
    <t>3rd</t>
  </si>
  <si>
    <t>2nd</t>
  </si>
  <si>
    <t>5th</t>
  </si>
  <si>
    <t>Yes</t>
  </si>
  <si>
    <t>Yes</t>
  </si>
  <si>
    <t>Yes</t>
  </si>
  <si>
    <t>Yes</t>
  </si>
  <si>
    <t>No</t>
  </si>
  <si>
    <t>Would like to</t>
  </si>
  <si>
    <t>Yes</t>
  </si>
  <si>
    <t>Yes</t>
  </si>
  <si>
    <t>Yes</t>
  </si>
  <si>
    <t>Yes</t>
  </si>
  <si>
    <t>Yes</t>
  </si>
  <si>
    <t>Employed by a member organisation</t>
  </si>
  <si>
    <t>Not sure / none</t>
  </si>
  <si>
    <t>Not sure / none of these</t>
  </si>
  <si>
    <t>Female</t>
  </si>
  <si>
    <t>36-45</t>
  </si>
  <si>
    <t>England</t>
  </si>
  <si>
    <t>Employed full-time</t>
  </si>
  <si>
    <t>Learning Designer</t>
  </si>
  <si>
    <t>Support</t>
  </si>
  <si>
    <t>Teaching, Research, Administration, Technical support/development</t>
  </si>
  <si>
    <t>Higher Education</t>
  </si>
  <si>
    <t>University or Higher Education provider</t>
  </si>
  <si>
    <t>5th</t>
  </si>
  <si>
    <t>6th</t>
  </si>
  <si>
    <t>3rd</t>
  </si>
  <si>
    <t>4th</t>
  </si>
  <si>
    <t>1st</t>
  </si>
  <si>
    <t>2nd</t>
  </si>
  <si>
    <t>Yes</t>
  </si>
  <si>
    <t>Yes</t>
  </si>
  <si>
    <t>No</t>
  </si>
  <si>
    <t>Yes</t>
  </si>
  <si>
    <t>No</t>
  </si>
  <si>
    <t>No</t>
  </si>
  <si>
    <t>Yes</t>
  </si>
  <si>
    <t>No</t>
  </si>
  <si>
    <t>No</t>
  </si>
  <si>
    <t>No</t>
  </si>
  <si>
    <t>Yes</t>
  </si>
  <si>
    <t>Associate Member</t>
  </si>
  <si>
    <t>MOOC SIG</t>
  </si>
  <si>
    <t>Operational Committees</t>
  </si>
  <si>
    <t>Male</t>
  </si>
  <si>
    <t>36-45</t>
  </si>
  <si>
    <t>England</t>
  </si>
  <si>
    <t>Employed full-time</t>
  </si>
  <si>
    <t>Head of e-Learning</t>
  </si>
  <si>
    <t>Management/leadership</t>
  </si>
  <si>
    <t>Research, Support</t>
  </si>
  <si>
    <t>Higher Education</t>
  </si>
  <si>
    <t>University or Higher Education provider</t>
  </si>
  <si>
    <t>1st</t>
  </si>
  <si>
    <t>3rd</t>
  </si>
  <si>
    <t>2nd</t>
  </si>
  <si>
    <t>4th</t>
  </si>
  <si>
    <t>5th</t>
  </si>
  <si>
    <t>6th</t>
  </si>
  <si>
    <t>Would like to</t>
  </si>
  <si>
    <t>Yes</t>
  </si>
  <si>
    <t>Yes</t>
  </si>
  <si>
    <t>Yes</t>
  </si>
  <si>
    <t>Would like to</t>
  </si>
  <si>
    <t>Would like to</t>
  </si>
  <si>
    <t>Would like to</t>
  </si>
  <si>
    <t>Would like to</t>
  </si>
  <si>
    <t>Would like to</t>
  </si>
  <si>
    <t>Would like to</t>
  </si>
  <si>
    <t>Yes</t>
  </si>
  <si>
    <t>Certified Member (CMALT Holder)</t>
  </si>
  <si>
    <t>NA</t>
  </si>
  <si>
    <t>Male</t>
  </si>
  <si>
    <t>36-45</t>
  </si>
  <si>
    <t>England</t>
  </si>
  <si>
    <t>Employed full-time</t>
  </si>
  <si>
    <t>Teaching, Research, Support and Development</t>
  </si>
  <si>
    <t>Schools, Further Education, Higher Education</t>
  </si>
  <si>
    <t>University or Higher Education provider</t>
  </si>
  <si>
    <t>6th</t>
  </si>
  <si>
    <t>5th</t>
  </si>
  <si>
    <t>3rd</t>
  </si>
  <si>
    <t>2nd</t>
  </si>
  <si>
    <t>4th</t>
  </si>
  <si>
    <t>1st</t>
  </si>
  <si>
    <t>No</t>
  </si>
  <si>
    <t>No</t>
  </si>
  <si>
    <t>No</t>
  </si>
  <si>
    <t>No</t>
  </si>
  <si>
    <t>No</t>
  </si>
  <si>
    <t>No</t>
  </si>
  <si>
    <t>Yes</t>
  </si>
  <si>
    <t>Yes</t>
  </si>
  <si>
    <t>Yes</t>
  </si>
  <si>
    <t>Yes</t>
  </si>
  <si>
    <t>Yes</t>
  </si>
  <si>
    <t>Not sure</t>
  </si>
  <si>
    <t>Not sure / none</t>
  </si>
  <si>
    <t>Not sure / none of these</t>
  </si>
  <si>
    <t>Female</t>
  </si>
  <si>
    <t>36-45</t>
  </si>
  <si>
    <t>England</t>
  </si>
  <si>
    <t>Employed full-time</t>
  </si>
  <si>
    <t>Lecturer</t>
  </si>
  <si>
    <t>Teaching</t>
  </si>
  <si>
    <t>Research, Administration</t>
  </si>
  <si>
    <t>Higher Education</t>
  </si>
  <si>
    <t>University or Higher Education provider</t>
  </si>
  <si>
    <t>1st</t>
  </si>
  <si>
    <t>2nd</t>
  </si>
  <si>
    <t>3rd</t>
  </si>
  <si>
    <t>6th</t>
  </si>
  <si>
    <t>4th</t>
  </si>
  <si>
    <t>5th</t>
  </si>
  <si>
    <t>Yes</t>
  </si>
  <si>
    <t>No</t>
  </si>
  <si>
    <t>Unaware of</t>
  </si>
  <si>
    <t>Yes</t>
  </si>
  <si>
    <t>Yes</t>
  </si>
  <si>
    <t>No</t>
  </si>
  <si>
    <t>Unaware of</t>
  </si>
  <si>
    <t>Would like to</t>
  </si>
  <si>
    <t>Would like to</t>
  </si>
  <si>
    <t>Would like to</t>
  </si>
  <si>
    <t>Yes</t>
  </si>
  <si>
    <t>Employed by a member organisation</t>
  </si>
  <si>
    <t>East Midlands SIG</t>
  </si>
  <si>
    <t>Not sure / none of these</t>
  </si>
  <si>
    <t>Male</t>
  </si>
  <si>
    <t>25-35</t>
  </si>
  <si>
    <t>England</t>
  </si>
  <si>
    <t>Employed full-time</t>
  </si>
  <si>
    <t>Learning Technologist</t>
  </si>
  <si>
    <t>Technical support/development</t>
  </si>
  <si>
    <t>Management/leadership, Administration</t>
  </si>
  <si>
    <t>Higher Education</t>
  </si>
  <si>
    <t>University or Higher Education provider</t>
  </si>
  <si>
    <t>2nd</t>
  </si>
  <si>
    <t>3rd</t>
  </si>
  <si>
    <t>4th</t>
  </si>
  <si>
    <t>5th</t>
  </si>
  <si>
    <t>1st</t>
  </si>
  <si>
    <t>6th</t>
  </si>
  <si>
    <t>Would like to</t>
  </si>
  <si>
    <t>No</t>
  </si>
  <si>
    <t>No</t>
  </si>
  <si>
    <t>No</t>
  </si>
  <si>
    <t>No</t>
  </si>
  <si>
    <t>Unaware of</t>
  </si>
  <si>
    <t>Unaware of</t>
  </si>
  <si>
    <t>Unaware of</t>
  </si>
  <si>
    <t>Unaware of</t>
  </si>
  <si>
    <t>Unaware of</t>
  </si>
  <si>
    <t>No</t>
  </si>
  <si>
    <t>Female</t>
  </si>
  <si>
    <t>36-45</t>
  </si>
  <si>
    <t>England</t>
  </si>
  <si>
    <t>Employed part-time</t>
  </si>
  <si>
    <t>MOOC Team Leader &amp; Education Adviser</t>
  </si>
  <si>
    <t>Technical support/development</t>
  </si>
  <si>
    <t>Teaching, Management/leadership, Support</t>
  </si>
  <si>
    <t>Higher Education</t>
  </si>
  <si>
    <t>University or Higher Education provider</t>
  </si>
  <si>
    <t>3rd</t>
  </si>
  <si>
    <t>1st</t>
  </si>
  <si>
    <t>2nd</t>
  </si>
  <si>
    <t>5th</t>
  </si>
  <si>
    <t>4th</t>
  </si>
  <si>
    <t>6th</t>
  </si>
  <si>
    <t>Would like to</t>
  </si>
  <si>
    <t>Would like to</t>
  </si>
  <si>
    <t>Yes</t>
  </si>
  <si>
    <t>Yes</t>
  </si>
  <si>
    <t>Yes</t>
  </si>
  <si>
    <t>No</t>
  </si>
  <si>
    <t>Yes</t>
  </si>
  <si>
    <t>Yes</t>
  </si>
  <si>
    <t>Yes</t>
  </si>
  <si>
    <t>Yes</t>
  </si>
  <si>
    <t>Yes</t>
  </si>
  <si>
    <t>Certified Member (CMALT Holder)</t>
  </si>
  <si>
    <t>ALT Scotland</t>
  </si>
  <si>
    <t>Journal reviewer</t>
  </si>
  <si>
    <t>Female</t>
  </si>
  <si>
    <t>56-65</t>
  </si>
  <si>
    <t>Scotland</t>
  </si>
  <si>
    <t>Employed full-time</t>
  </si>
  <si>
    <t>Professor</t>
  </si>
  <si>
    <t>Research</t>
  </si>
  <si>
    <t>Teaching, Management/leadership, Administration</t>
  </si>
  <si>
    <t>Higher Education</t>
  </si>
  <si>
    <t>University or Higher Education provider</t>
  </si>
  <si>
    <t>1st</t>
  </si>
  <si>
    <t>4th</t>
  </si>
  <si>
    <t>2nd</t>
  </si>
  <si>
    <t>3rd</t>
  </si>
  <si>
    <t>6th</t>
  </si>
  <si>
    <t>5th</t>
  </si>
  <si>
    <t>Yes</t>
  </si>
  <si>
    <t>Yes</t>
  </si>
  <si>
    <t>Yes</t>
  </si>
  <si>
    <t>Yes</t>
  </si>
  <si>
    <t>Yes</t>
  </si>
  <si>
    <t>No</t>
  </si>
  <si>
    <t>Yes</t>
  </si>
  <si>
    <t>Yes</t>
  </si>
  <si>
    <t>Yes</t>
  </si>
  <si>
    <t>Yes</t>
  </si>
  <si>
    <t>Yes</t>
  </si>
  <si>
    <t>Ordinary Member, Employed by a member organisation</t>
  </si>
  <si>
    <t>Conference programme Committee, Journal reviewer, Co-chair, ALT-C 2015</t>
  </si>
  <si>
    <t>Female</t>
  </si>
  <si>
    <t>56-65</t>
  </si>
  <si>
    <t>England</t>
  </si>
  <si>
    <t>Employed full-time</t>
  </si>
  <si>
    <t>Senior Research Officer; also acting team manager (maternity cover)</t>
  </si>
  <si>
    <t>Research</t>
  </si>
  <si>
    <t>Research, Management/leadership, Project management</t>
  </si>
  <si>
    <t>Higher Education</t>
  </si>
  <si>
    <t>University or Higher Education provider</t>
  </si>
  <si>
    <t>Don't know</t>
  </si>
  <si>
    <t>2nd</t>
  </si>
  <si>
    <t>1st</t>
  </si>
  <si>
    <t>4th</t>
  </si>
  <si>
    <t>3rd</t>
  </si>
  <si>
    <t>5th</t>
  </si>
  <si>
    <t>6th</t>
  </si>
  <si>
    <t>Would like to</t>
  </si>
  <si>
    <t>Would like to</t>
  </si>
  <si>
    <t>Yes</t>
  </si>
  <si>
    <t>Yes</t>
  </si>
  <si>
    <t>Unaware of</t>
  </si>
  <si>
    <t>Unaware of</t>
  </si>
  <si>
    <t>No</t>
  </si>
  <si>
    <t>Unaware of</t>
  </si>
  <si>
    <t>Unaware of</t>
  </si>
  <si>
    <t>Unaware of</t>
  </si>
  <si>
    <t>Yes</t>
  </si>
  <si>
    <t>Ordinary Member</t>
  </si>
  <si>
    <t>Journal reviewer</t>
  </si>
  <si>
    <t>Female</t>
  </si>
  <si>
    <t>56-65</t>
  </si>
  <si>
    <t>Outside of Europe</t>
  </si>
  <si>
    <t>Employed full-time</t>
  </si>
  <si>
    <t>Management/leadership</t>
  </si>
  <si>
    <t>Teaching, Research</t>
  </si>
  <si>
    <t>Higher Education</t>
  </si>
  <si>
    <t>University or Higher Education provider</t>
  </si>
  <si>
    <t>1st</t>
  </si>
  <si>
    <t>3rd</t>
  </si>
  <si>
    <t>6th</t>
  </si>
  <si>
    <t>4th</t>
  </si>
  <si>
    <t>5th</t>
  </si>
  <si>
    <t>2nd</t>
  </si>
  <si>
    <t>Would like to</t>
  </si>
  <si>
    <t>Yes</t>
  </si>
  <si>
    <t>Yes</t>
  </si>
  <si>
    <t>Yes</t>
  </si>
  <si>
    <t>Yes</t>
  </si>
  <si>
    <t>Unaware of</t>
  </si>
  <si>
    <t>Unaware of</t>
  </si>
  <si>
    <t>Unaware of</t>
  </si>
  <si>
    <t>Unaware of</t>
  </si>
  <si>
    <t>Unaware of</t>
  </si>
  <si>
    <t>Yes</t>
  </si>
  <si>
    <t>Ordinary Member</t>
  </si>
  <si>
    <t>Not sure / none</t>
  </si>
  <si>
    <t>Not sure / none of these</t>
  </si>
  <si>
    <t>Female</t>
  </si>
  <si>
    <t>56-65</t>
  </si>
  <si>
    <t>Australia</t>
  </si>
  <si>
    <t>Employed full-time</t>
  </si>
  <si>
    <t>Deputy Director</t>
  </si>
  <si>
    <t>Research</t>
  </si>
  <si>
    <t>Teaching, Research, Management/leadership</t>
  </si>
  <si>
    <t>Higher Education</t>
  </si>
  <si>
    <t>University or Higher Education provider</t>
  </si>
  <si>
    <t>Don't know</t>
  </si>
  <si>
    <t>Don't know</t>
  </si>
  <si>
    <t>1st</t>
  </si>
  <si>
    <t>1st</t>
  </si>
  <si>
    <t>1st</t>
  </si>
  <si>
    <t>3rd</t>
  </si>
  <si>
    <t>3rd</t>
  </si>
  <si>
    <t>3rd</t>
  </si>
  <si>
    <t>Yes</t>
  </si>
  <si>
    <t>Yes</t>
  </si>
  <si>
    <t>Yes</t>
  </si>
  <si>
    <t>Yes</t>
  </si>
  <si>
    <t>Would like to</t>
  </si>
  <si>
    <t>No</t>
  </si>
  <si>
    <t>Unaware of</t>
  </si>
  <si>
    <t>Would like to</t>
  </si>
  <si>
    <t>Would like to</t>
  </si>
  <si>
    <t>Would like to</t>
  </si>
  <si>
    <t>Yes</t>
  </si>
  <si>
    <t>Ordinary Member</t>
  </si>
  <si>
    <t>Not sure / none</t>
  </si>
  <si>
    <t>Not sure / none of these</t>
  </si>
  <si>
    <t>Male</t>
  </si>
  <si>
    <t>46-55</t>
  </si>
  <si>
    <t>England</t>
  </si>
  <si>
    <t>Employed full-time</t>
  </si>
  <si>
    <t>Associate Head of Dept &amp; strategic Lead on International Development</t>
  </si>
  <si>
    <t>Management/leadership</t>
  </si>
  <si>
    <t>Research</t>
  </si>
  <si>
    <t>Higher Education</t>
  </si>
  <si>
    <t>University or Higher Education provider</t>
  </si>
  <si>
    <t>1st</t>
  </si>
  <si>
    <t>2nd</t>
  </si>
  <si>
    <t>4th</t>
  </si>
  <si>
    <t>5th</t>
  </si>
  <si>
    <t>6th</t>
  </si>
  <si>
    <t>3rd</t>
  </si>
  <si>
    <t>Would like to</t>
  </si>
  <si>
    <t>Would like to</t>
  </si>
  <si>
    <t>Would like to</t>
  </si>
  <si>
    <t>Would like to</t>
  </si>
  <si>
    <t>Yes</t>
  </si>
  <si>
    <t>Would like to</t>
  </si>
  <si>
    <t>Would like to</t>
  </si>
  <si>
    <t>Would like to</t>
  </si>
  <si>
    <t>Would like to</t>
  </si>
  <si>
    <t>Would like to</t>
  </si>
  <si>
    <t>No</t>
  </si>
  <si>
    <t>Male</t>
  </si>
  <si>
    <t>56-65</t>
  </si>
  <si>
    <t>England</t>
  </si>
  <si>
    <t>Employed part-time</t>
  </si>
  <si>
    <t>lecturer</t>
  </si>
  <si>
    <t>Teaching</t>
  </si>
  <si>
    <t>Teaching, Research, Support, Technical support/development</t>
  </si>
  <si>
    <t>Higher Education</t>
  </si>
  <si>
    <t>University or Higher Education provider</t>
  </si>
  <si>
    <t>4th</t>
  </si>
  <si>
    <t>1st</t>
  </si>
  <si>
    <t>3rd</t>
  </si>
  <si>
    <t>5th</t>
  </si>
  <si>
    <t>6th</t>
  </si>
  <si>
    <t>2nd</t>
  </si>
  <si>
    <t>Yes</t>
  </si>
  <si>
    <t>No</t>
  </si>
  <si>
    <t>Yes</t>
  </si>
  <si>
    <t>Yes</t>
  </si>
  <si>
    <t>Yes</t>
  </si>
  <si>
    <t>No</t>
  </si>
  <si>
    <t>Yes</t>
  </si>
  <si>
    <t>Yes</t>
  </si>
  <si>
    <t>Yes</t>
  </si>
  <si>
    <t>Yes</t>
  </si>
  <si>
    <t>Yes</t>
  </si>
  <si>
    <t>Associate Member</t>
  </si>
  <si>
    <t>Not sure / none of these</t>
  </si>
  <si>
    <t>Male</t>
  </si>
  <si>
    <t>46-55</t>
  </si>
  <si>
    <t>England</t>
  </si>
  <si>
    <t>Employed full-time</t>
  </si>
  <si>
    <t>Head of Elearning</t>
  </si>
  <si>
    <t>Management/leadership</t>
  </si>
  <si>
    <t>Research, Support, Technical support/development</t>
  </si>
  <si>
    <t>Higher Education</t>
  </si>
  <si>
    <t>University or Higher Education provider</t>
  </si>
  <si>
    <t>2nd</t>
  </si>
  <si>
    <t>1st</t>
  </si>
  <si>
    <t>4th</t>
  </si>
  <si>
    <t>5th</t>
  </si>
  <si>
    <t>3rd</t>
  </si>
  <si>
    <t>6th</t>
  </si>
  <si>
    <t>No</t>
  </si>
  <si>
    <t>Yes</t>
  </si>
  <si>
    <t>Yes</t>
  </si>
  <si>
    <t>Yes</t>
  </si>
  <si>
    <t>Yes</t>
  </si>
  <si>
    <t>Yes</t>
  </si>
  <si>
    <t>Yes</t>
  </si>
  <si>
    <t>Yes</t>
  </si>
  <si>
    <t>Yes</t>
  </si>
  <si>
    <t>Yes</t>
  </si>
  <si>
    <t>Not sure</t>
  </si>
  <si>
    <t>Female</t>
  </si>
  <si>
    <t>56-65</t>
  </si>
  <si>
    <t>England</t>
  </si>
  <si>
    <t>Employed full-time</t>
  </si>
  <si>
    <t>SL Education Development</t>
  </si>
  <si>
    <t>Teaching</t>
  </si>
  <si>
    <t>Research</t>
  </si>
  <si>
    <t>Higher Education</t>
  </si>
  <si>
    <t>University or Higher Education provider</t>
  </si>
  <si>
    <t>6th</t>
  </si>
  <si>
    <t>1st</t>
  </si>
  <si>
    <t>2nd</t>
  </si>
  <si>
    <t>5th</t>
  </si>
  <si>
    <t>4th</t>
  </si>
  <si>
    <t>3rd</t>
  </si>
  <si>
    <t>Yes</t>
  </si>
  <si>
    <t>No</t>
  </si>
  <si>
    <t>Yes</t>
  </si>
  <si>
    <t>Yes</t>
  </si>
  <si>
    <t>Yes</t>
  </si>
  <si>
    <t>No</t>
  </si>
  <si>
    <t>Unaware of</t>
  </si>
  <si>
    <t>No</t>
  </si>
  <si>
    <t>No</t>
  </si>
  <si>
    <t>Don't know</t>
  </si>
  <si>
    <t>Yes</t>
  </si>
  <si>
    <t>Employed by a member organisation</t>
  </si>
  <si>
    <t>East Midlands SIG</t>
  </si>
  <si>
    <t>Not sure / none of these</t>
  </si>
  <si>
    <t>Female</t>
  </si>
  <si>
    <t>36-45</t>
  </si>
  <si>
    <t>England</t>
  </si>
  <si>
    <t>Employed full-time</t>
  </si>
  <si>
    <t>Head of Centre</t>
  </si>
  <si>
    <t>Management/leadership</t>
  </si>
  <si>
    <t>Technology development and software product management</t>
  </si>
  <si>
    <t>Higher Education</t>
  </si>
  <si>
    <t>University or Higher Education provider</t>
  </si>
  <si>
    <t>2nd</t>
  </si>
  <si>
    <t>1st</t>
  </si>
  <si>
    <t>3rd</t>
  </si>
  <si>
    <t>5th</t>
  </si>
  <si>
    <t>6th</t>
  </si>
  <si>
    <t>4th</t>
  </si>
  <si>
    <t>Yes</t>
  </si>
  <si>
    <t>Yes</t>
  </si>
  <si>
    <t>Yes</t>
  </si>
  <si>
    <t>Yes</t>
  </si>
  <si>
    <t>Yes</t>
  </si>
  <si>
    <t>Yes</t>
  </si>
  <si>
    <t>Yes</t>
  </si>
  <si>
    <t>Yes</t>
  </si>
  <si>
    <t>Yes</t>
  </si>
  <si>
    <t>Yes</t>
  </si>
  <si>
    <t>Yes</t>
  </si>
  <si>
    <t>Employed by a member organisation</t>
  </si>
  <si>
    <t>Not sure / none</t>
  </si>
  <si>
    <t>Not sure / none of these</t>
  </si>
  <si>
    <t>Female</t>
  </si>
  <si>
    <t>25-35</t>
  </si>
  <si>
    <t>England</t>
  </si>
  <si>
    <t>Employed full-time</t>
  </si>
  <si>
    <t>e-learning developer</t>
  </si>
  <si>
    <t>Learning development support</t>
  </si>
  <si>
    <t>Teaching, Research, Support, Administration, Technical support/development</t>
  </si>
  <si>
    <t>Higher Education</t>
  </si>
  <si>
    <t>University or Higher Education provider</t>
  </si>
  <si>
    <t>Don't know</t>
  </si>
  <si>
    <t>Don't know</t>
  </si>
  <si>
    <t>Don't know</t>
  </si>
  <si>
    <t>2nd</t>
  </si>
  <si>
    <t>5th</t>
  </si>
  <si>
    <t>3rd</t>
  </si>
  <si>
    <t>4th</t>
  </si>
  <si>
    <t>1st</t>
  </si>
  <si>
    <t>6th</t>
  </si>
  <si>
    <t>Would like to</t>
  </si>
  <si>
    <t>Would like to</t>
  </si>
  <si>
    <t>Yes</t>
  </si>
  <si>
    <t>Yes</t>
  </si>
  <si>
    <t>Yes</t>
  </si>
  <si>
    <t>Yes</t>
  </si>
  <si>
    <t>Unaware of</t>
  </si>
  <si>
    <t>Unaware of</t>
  </si>
  <si>
    <t>Would like to</t>
  </si>
  <si>
    <t>Unaware of</t>
  </si>
  <si>
    <t>Yes</t>
  </si>
  <si>
    <t>Certified Member (CMALT Holder)</t>
  </si>
  <si>
    <t>MOOC SIG, OER SIG</t>
  </si>
  <si>
    <t>ocTEL (e.g. tutors), CMALT reviewer</t>
  </si>
  <si>
    <t>Male</t>
  </si>
  <si>
    <t>46-55</t>
  </si>
  <si>
    <t>England</t>
  </si>
  <si>
    <t>Self-employed</t>
  </si>
  <si>
    <t>don't have job titles</t>
  </si>
  <si>
    <t>Management/leadership</t>
  </si>
  <si>
    <t>Teaching, Management/leadership, Support</t>
  </si>
  <si>
    <t>Schools, Further Education, Higher Education, Work-based learning, Adult and community learning</t>
  </si>
  <si>
    <t>Other learning provider</t>
  </si>
  <si>
    <t>1st</t>
  </si>
  <si>
    <t>3rd</t>
  </si>
  <si>
    <t>4th</t>
  </si>
  <si>
    <t>6th</t>
  </si>
  <si>
    <t>2nd</t>
  </si>
  <si>
    <t>5th</t>
  </si>
  <si>
    <t>Would like to</t>
  </si>
  <si>
    <t>No</t>
  </si>
  <si>
    <t>No</t>
  </si>
  <si>
    <t>Would like to</t>
  </si>
  <si>
    <t>Yes</t>
  </si>
  <si>
    <t>No</t>
  </si>
  <si>
    <t>No</t>
  </si>
  <si>
    <t>No</t>
  </si>
  <si>
    <t>Yes</t>
  </si>
  <si>
    <t>Yes</t>
  </si>
  <si>
    <t>Yes</t>
  </si>
  <si>
    <t>Ordinary Member</t>
  </si>
  <si>
    <t>Not sure / none of these</t>
  </si>
  <si>
    <t>Male</t>
  </si>
  <si>
    <t>46-55</t>
  </si>
  <si>
    <t>England</t>
  </si>
  <si>
    <t>Employed full-time</t>
  </si>
  <si>
    <t>Reader</t>
  </si>
  <si>
    <t>Teaching</t>
  </si>
  <si>
    <t>Research, Management/leadership, Administration</t>
  </si>
  <si>
    <t>Higher Education</t>
  </si>
  <si>
    <t>University or Higher Education provider</t>
  </si>
  <si>
    <t>2nd</t>
  </si>
  <si>
    <t>3rd</t>
  </si>
  <si>
    <t>3rd</t>
  </si>
  <si>
    <t>5th</t>
  </si>
  <si>
    <t>1st</t>
  </si>
  <si>
    <t>6th</t>
  </si>
  <si>
    <t>Would like to</t>
  </si>
  <si>
    <t>Yes</t>
  </si>
  <si>
    <t>Yes</t>
  </si>
  <si>
    <t>Yes</t>
  </si>
  <si>
    <t>Would like to</t>
  </si>
  <si>
    <t>No</t>
  </si>
  <si>
    <t>No</t>
  </si>
  <si>
    <t>Would like to</t>
  </si>
  <si>
    <t>Don't know</t>
  </si>
  <si>
    <t>Don't know</t>
  </si>
  <si>
    <t>Yes</t>
  </si>
  <si>
    <t>Ordinary Member</t>
  </si>
  <si>
    <t>MOOC SIG</t>
  </si>
  <si>
    <t>Not sure / none of these</t>
  </si>
  <si>
    <t>Male</t>
  </si>
  <si>
    <t>56-65</t>
  </si>
  <si>
    <t>Australia</t>
  </si>
  <si>
    <t>Employed full-time</t>
  </si>
  <si>
    <t>Courses Director</t>
  </si>
  <si>
    <t>Management/leadership</t>
  </si>
  <si>
    <t>Research, Management/leadership, Support, Administration</t>
  </si>
  <si>
    <t>Higher Education</t>
  </si>
  <si>
    <t>University or Higher Education provider</t>
  </si>
  <si>
    <t>1st</t>
  </si>
  <si>
    <t>3rd</t>
  </si>
  <si>
    <t>4th</t>
  </si>
  <si>
    <t>5th</t>
  </si>
  <si>
    <t>2nd</t>
  </si>
  <si>
    <t>6th</t>
  </si>
  <si>
    <t>Would like to</t>
  </si>
  <si>
    <t>Would like to</t>
  </si>
  <si>
    <t>Would like to</t>
  </si>
  <si>
    <t>Would like to</t>
  </si>
  <si>
    <t>Yes</t>
  </si>
  <si>
    <t>Would like to</t>
  </si>
  <si>
    <t>No</t>
  </si>
  <si>
    <t>Would like to</t>
  </si>
  <si>
    <t>Would like to</t>
  </si>
  <si>
    <t>Would like to</t>
  </si>
  <si>
    <t>Yes</t>
  </si>
  <si>
    <t>Associate Member</t>
  </si>
  <si>
    <t>Not sure / none of these</t>
  </si>
  <si>
    <t>Male</t>
  </si>
  <si>
    <t>25-35</t>
  </si>
  <si>
    <t>England</t>
  </si>
  <si>
    <t>Employed full-time</t>
  </si>
  <si>
    <t>Learning Technologist</t>
  </si>
  <si>
    <t>Technical support/development</t>
  </si>
  <si>
    <t>Support, Administration</t>
  </si>
  <si>
    <t>Higher Education</t>
  </si>
  <si>
    <t>University or Higher Education provider</t>
  </si>
  <si>
    <t>Don't know</t>
  </si>
  <si>
    <t>1st</t>
  </si>
  <si>
    <t>2nd</t>
  </si>
  <si>
    <t>3rd</t>
  </si>
  <si>
    <t>4th</t>
  </si>
  <si>
    <t>5th</t>
  </si>
  <si>
    <t>Yes</t>
  </si>
  <si>
    <t>No</t>
  </si>
  <si>
    <t>No</t>
  </si>
  <si>
    <t>Yes</t>
  </si>
  <si>
    <t>No</t>
  </si>
  <si>
    <t>No</t>
  </si>
  <si>
    <t>No</t>
  </si>
  <si>
    <t>No</t>
  </si>
  <si>
    <t>No</t>
  </si>
  <si>
    <t>No</t>
  </si>
  <si>
    <t>Yes</t>
  </si>
  <si>
    <t>Certified Member (CMALT Holder)</t>
  </si>
  <si>
    <t>Not sure / none of these</t>
  </si>
  <si>
    <t>Male</t>
  </si>
  <si>
    <t>46-55</t>
  </si>
  <si>
    <t>England</t>
  </si>
  <si>
    <t>Employed full-time</t>
  </si>
  <si>
    <t>E-learning Manager</t>
  </si>
  <si>
    <t>Management/leadership</t>
  </si>
  <si>
    <t>Teaching, Research, Support, Technical support/development</t>
  </si>
  <si>
    <t>Higher Education</t>
  </si>
  <si>
    <t>University or Higher Education provider</t>
  </si>
  <si>
    <t>2nd</t>
  </si>
  <si>
    <t>3rd</t>
  </si>
  <si>
    <t>6th</t>
  </si>
  <si>
    <t>5th</t>
  </si>
  <si>
    <t>1st</t>
  </si>
  <si>
    <t>4th</t>
  </si>
  <si>
    <t>Yes</t>
  </si>
  <si>
    <t>Would like to</t>
  </si>
  <si>
    <t>Would like to</t>
  </si>
  <si>
    <t>Yes</t>
  </si>
  <si>
    <t>Yes</t>
  </si>
  <si>
    <t>Would like to</t>
  </si>
  <si>
    <t>Would like to</t>
  </si>
  <si>
    <t>Would like to</t>
  </si>
  <si>
    <t>Would like to</t>
  </si>
  <si>
    <t>Would like to</t>
  </si>
  <si>
    <t>Yes</t>
  </si>
  <si>
    <t>Certified Member (CMALT Holder), Employed by a member organisation</t>
  </si>
  <si>
    <t>White Rose SIG</t>
  </si>
  <si>
    <t>Not sure / none of these</t>
  </si>
  <si>
    <t>Male</t>
  </si>
  <si>
    <t>25-35</t>
  </si>
  <si>
    <t>England</t>
  </si>
  <si>
    <t>Employed full-time</t>
  </si>
  <si>
    <t>Learning Technology Advisor</t>
  </si>
  <si>
    <t>Support</t>
  </si>
  <si>
    <t>Teaching, Research, Administration, Technical support/development</t>
  </si>
  <si>
    <t>Higher Education</t>
  </si>
  <si>
    <t>University or Higher Education provider</t>
  </si>
  <si>
    <t>Don't know</t>
  </si>
  <si>
    <t>Don't know</t>
  </si>
  <si>
    <t>3rd</t>
  </si>
  <si>
    <t>2nd</t>
  </si>
  <si>
    <t>1st</t>
  </si>
  <si>
    <t>4th</t>
  </si>
  <si>
    <t>5th</t>
  </si>
  <si>
    <t>6th</t>
  </si>
  <si>
    <t>Would like to</t>
  </si>
  <si>
    <t>Yes</t>
  </si>
  <si>
    <t>Yes</t>
  </si>
  <si>
    <t>Don't know</t>
  </si>
  <si>
    <t>Yes</t>
  </si>
  <si>
    <t>Unaware of</t>
  </si>
  <si>
    <t>Yes</t>
  </si>
  <si>
    <t>Yes</t>
  </si>
  <si>
    <t>Yes</t>
  </si>
  <si>
    <t>Yes</t>
  </si>
  <si>
    <t>Yes</t>
  </si>
  <si>
    <t>Registered for CMALT (CMALT candidate)</t>
  </si>
  <si>
    <t>Not sure / none of these</t>
  </si>
  <si>
    <t>Male</t>
  </si>
  <si>
    <t>36-45</t>
  </si>
  <si>
    <t>England</t>
  </si>
  <si>
    <t>Employed full-time</t>
  </si>
  <si>
    <t>eLearning Technologist</t>
  </si>
  <si>
    <t>Technical support/development</t>
  </si>
  <si>
    <t>Teaching, Support, Administration</t>
  </si>
  <si>
    <t>Higher Education</t>
  </si>
  <si>
    <t>University or Higher Education provider</t>
  </si>
  <si>
    <t>Don't know</t>
  </si>
  <si>
    <t>Don't know</t>
  </si>
  <si>
    <t>Don't know</t>
  </si>
  <si>
    <t>Don't know</t>
  </si>
  <si>
    <t>Don't know</t>
  </si>
  <si>
    <t>Don't know</t>
  </si>
  <si>
    <t>Don't know</t>
  </si>
  <si>
    <t>Don't know</t>
  </si>
  <si>
    <t>Don't know</t>
  </si>
  <si>
    <t>Don't know</t>
  </si>
  <si>
    <t>1st</t>
  </si>
  <si>
    <t>2nd</t>
  </si>
  <si>
    <t>3rd</t>
  </si>
  <si>
    <t>4th</t>
  </si>
  <si>
    <t>5th</t>
  </si>
  <si>
    <t>6th</t>
  </si>
  <si>
    <t>Yes</t>
  </si>
  <si>
    <t>Yes</t>
  </si>
  <si>
    <t>Yes</t>
  </si>
  <si>
    <t>Yes</t>
  </si>
  <si>
    <t>Yes</t>
  </si>
  <si>
    <t>Yes</t>
  </si>
  <si>
    <t>Yes</t>
  </si>
  <si>
    <t>Yes</t>
  </si>
  <si>
    <t>Yes</t>
  </si>
  <si>
    <t>Yes</t>
  </si>
  <si>
    <t>Yes</t>
  </si>
  <si>
    <t>Certified Member (CMALT Holder)</t>
  </si>
  <si>
    <t>MOOC SIG</t>
  </si>
  <si>
    <t>Not sure / none of these</t>
  </si>
  <si>
    <t>Female</t>
  </si>
  <si>
    <t>46-55</t>
  </si>
  <si>
    <t>England</t>
  </si>
  <si>
    <t>Employed full-time</t>
  </si>
  <si>
    <t>Research Officer</t>
  </si>
  <si>
    <t>Research</t>
  </si>
  <si>
    <t>Technical support/development</t>
  </si>
  <si>
    <t>Higher Education</t>
  </si>
  <si>
    <t>University or Higher Education provider</t>
  </si>
  <si>
    <t>2nd</t>
  </si>
  <si>
    <t>1st</t>
  </si>
  <si>
    <t>5th</t>
  </si>
  <si>
    <t>6th</t>
  </si>
  <si>
    <t>3rd</t>
  </si>
  <si>
    <t>4th</t>
  </si>
  <si>
    <t>Yes</t>
  </si>
  <si>
    <t>Yes</t>
  </si>
  <si>
    <t>Yes</t>
  </si>
  <si>
    <t>Would like to</t>
  </si>
  <si>
    <t>Yes</t>
  </si>
  <si>
    <t>Would like to</t>
  </si>
  <si>
    <t>Yes</t>
  </si>
  <si>
    <t>Yes</t>
  </si>
  <si>
    <t>Yes</t>
  </si>
  <si>
    <t>Yes</t>
  </si>
  <si>
    <t>Yes</t>
  </si>
  <si>
    <t>Certified Member (CMALT Holder), Employed by a member organisation</t>
  </si>
  <si>
    <t>MOOC SIG, M25 SIG</t>
  </si>
  <si>
    <t>Not sure / none of these</t>
  </si>
  <si>
    <t>Female</t>
  </si>
  <si>
    <t>36-45</t>
  </si>
  <si>
    <t>England</t>
  </si>
  <si>
    <t>Employed full-time</t>
  </si>
  <si>
    <t>E-Learning Facilitator</t>
  </si>
  <si>
    <t>Support</t>
  </si>
  <si>
    <t>Teaching, Research, Management/leadership, Support, Administration, Technical support/development</t>
  </si>
  <si>
    <t>Higher Education</t>
  </si>
  <si>
    <t>University or Higher Education provider</t>
  </si>
  <si>
    <t>3rd</t>
  </si>
  <si>
    <t>1st</t>
  </si>
  <si>
    <t>4th</t>
  </si>
  <si>
    <t>6th</t>
  </si>
  <si>
    <t>5th</t>
  </si>
  <si>
    <t>2nd</t>
  </si>
  <si>
    <t>Yes</t>
  </si>
  <si>
    <t>No</t>
  </si>
  <si>
    <t>Yes</t>
  </si>
  <si>
    <t>Yes</t>
  </si>
  <si>
    <t>No</t>
  </si>
  <si>
    <t>No</t>
  </si>
  <si>
    <t>No</t>
  </si>
  <si>
    <t>No</t>
  </si>
  <si>
    <t>Yes</t>
  </si>
  <si>
    <t>Yes</t>
  </si>
  <si>
    <t>Yes</t>
  </si>
  <si>
    <t>Employed by a member organisation</t>
  </si>
  <si>
    <t>Not sure / none</t>
  </si>
  <si>
    <t>Not sure / none of these</t>
  </si>
  <si>
    <t>Female</t>
  </si>
  <si>
    <t>46-55</t>
  </si>
  <si>
    <t>England</t>
  </si>
  <si>
    <t>Employed full-time</t>
  </si>
  <si>
    <t>Management/leadership</t>
  </si>
  <si>
    <t>Higher Education</t>
  </si>
  <si>
    <t>University or Higher Education provider</t>
  </si>
  <si>
    <t>Don't know</t>
  </si>
  <si>
    <t>Don't know</t>
  </si>
  <si>
    <t>Don't know</t>
  </si>
  <si>
    <t>Don't know</t>
  </si>
  <si>
    <t>3rd</t>
  </si>
  <si>
    <t>4th</t>
  </si>
  <si>
    <t>2nd</t>
  </si>
  <si>
    <t>6th</t>
  </si>
  <si>
    <t>5th</t>
  </si>
  <si>
    <t>1st</t>
  </si>
  <si>
    <t>Yes</t>
  </si>
  <si>
    <t>No</t>
  </si>
  <si>
    <t>Yes</t>
  </si>
  <si>
    <t>Yes</t>
  </si>
  <si>
    <t>Yes</t>
  </si>
  <si>
    <t>No</t>
  </si>
  <si>
    <t>No</t>
  </si>
  <si>
    <t>No</t>
  </si>
  <si>
    <t>No</t>
  </si>
  <si>
    <t>No</t>
  </si>
  <si>
    <t>Yes</t>
  </si>
  <si>
    <t>Employed by a member organisation</t>
  </si>
  <si>
    <t>Journal reviewer</t>
  </si>
  <si>
    <t>Female</t>
  </si>
  <si>
    <t>56-65</t>
  </si>
  <si>
    <t>England</t>
  </si>
  <si>
    <t>Employed full-time</t>
  </si>
  <si>
    <t>Senior Lecturer</t>
  </si>
  <si>
    <t>Teaching</t>
  </si>
  <si>
    <t>Research, Management/leadership</t>
  </si>
  <si>
    <t>Higher Education</t>
  </si>
  <si>
    <t>University or Higher Education provider</t>
  </si>
  <si>
    <t>Don't know</t>
  </si>
  <si>
    <t>Don't know</t>
  </si>
  <si>
    <t>Don't know</t>
  </si>
  <si>
    <t>Don't know</t>
  </si>
  <si>
    <t>2nd</t>
  </si>
  <si>
    <t>1st</t>
  </si>
  <si>
    <t>6th</t>
  </si>
  <si>
    <t>5th</t>
  </si>
  <si>
    <t>4th</t>
  </si>
  <si>
    <t>3rd</t>
  </si>
  <si>
    <t>Yes</t>
  </si>
  <si>
    <t>Would like to</t>
  </si>
  <si>
    <t>Yes</t>
  </si>
  <si>
    <t>Yes</t>
  </si>
  <si>
    <t>Yes</t>
  </si>
  <si>
    <t>Yes</t>
  </si>
  <si>
    <t>Don't know</t>
  </si>
  <si>
    <t>Don't know</t>
  </si>
  <si>
    <t>Don't know</t>
  </si>
  <si>
    <t>Don't know</t>
  </si>
  <si>
    <t>Yes</t>
  </si>
  <si>
    <t>Ordinary Member</t>
  </si>
  <si>
    <t>Not sure / none</t>
  </si>
  <si>
    <t>Not sure / none of these</t>
  </si>
  <si>
    <t>Female</t>
  </si>
  <si>
    <t>56-65</t>
  </si>
  <si>
    <t>New Zealand</t>
  </si>
  <si>
    <t>Employed full-time</t>
  </si>
  <si>
    <t>Academic Advisor</t>
  </si>
  <si>
    <t>Teaching</t>
  </si>
  <si>
    <t>Research</t>
  </si>
  <si>
    <t>Higher Education</t>
  </si>
  <si>
    <t>University or Higher Education provider</t>
  </si>
  <si>
    <t>2nd</t>
  </si>
  <si>
    <t>4th</t>
  </si>
  <si>
    <t>6th</t>
  </si>
  <si>
    <t>5th</t>
  </si>
  <si>
    <t>3rd</t>
  </si>
  <si>
    <t>1st</t>
  </si>
  <si>
    <t>Unaware of</t>
  </si>
  <si>
    <t>Unaware of</t>
  </si>
  <si>
    <t>Unaware of</t>
  </si>
  <si>
    <t>Unaware of</t>
  </si>
  <si>
    <t>Unaware of</t>
  </si>
  <si>
    <t>Unaware of</t>
  </si>
  <si>
    <t>Yes</t>
  </si>
  <si>
    <t>Yes</t>
  </si>
  <si>
    <t>Yes</t>
  </si>
  <si>
    <t>Yes</t>
  </si>
  <si>
    <t>No</t>
  </si>
  <si>
    <t>Female</t>
  </si>
  <si>
    <t>25-35</t>
  </si>
  <si>
    <t>Australia</t>
  </si>
  <si>
    <t>Employed full-time</t>
  </si>
  <si>
    <t>Associate Lecturer in Academic Development</t>
  </si>
  <si>
    <t>Support</t>
  </si>
  <si>
    <t>Teaching, Research, Administration, Professional Development</t>
  </si>
  <si>
    <t>Higher Education</t>
  </si>
  <si>
    <t>University or Higher Education provider</t>
  </si>
  <si>
    <t>1st</t>
  </si>
  <si>
    <t>2nd</t>
  </si>
  <si>
    <t>3rd</t>
  </si>
  <si>
    <t>4th</t>
  </si>
  <si>
    <t>6th</t>
  </si>
  <si>
    <t>5th</t>
  </si>
  <si>
    <t>Yes</t>
  </si>
  <si>
    <t>No</t>
  </si>
  <si>
    <t>Yes</t>
  </si>
  <si>
    <t>Unaware of</t>
  </si>
  <si>
    <t>No</t>
  </si>
  <si>
    <t>Unaware of</t>
  </si>
  <si>
    <t>No</t>
  </si>
  <si>
    <t>No</t>
  </si>
  <si>
    <t>No</t>
  </si>
  <si>
    <t>No</t>
  </si>
  <si>
    <t>Yes</t>
  </si>
  <si>
    <t>Employed by a member organisation</t>
  </si>
  <si>
    <t>Not sure / none of these</t>
  </si>
  <si>
    <t>Female</t>
  </si>
  <si>
    <t>36-45</t>
  </si>
  <si>
    <t>England</t>
  </si>
  <si>
    <t>Employed full-time</t>
  </si>
  <si>
    <t>Senior Lecturer</t>
  </si>
  <si>
    <t>Teaching</t>
  </si>
  <si>
    <t>Research</t>
  </si>
  <si>
    <t>Higher Education</t>
  </si>
  <si>
    <t>University or Higher Education provider</t>
  </si>
  <si>
    <t>Don't know</t>
  </si>
  <si>
    <t>Don't know</t>
  </si>
  <si>
    <t>Don't know</t>
  </si>
  <si>
    <t>Don't know</t>
  </si>
  <si>
    <t>Don't know</t>
  </si>
  <si>
    <t>Don't know</t>
  </si>
  <si>
    <t>Don't know</t>
  </si>
  <si>
    <t>Don't know</t>
  </si>
  <si>
    <t>1st</t>
  </si>
  <si>
    <t>2nd</t>
  </si>
  <si>
    <t>3rd</t>
  </si>
  <si>
    <t>5th</t>
  </si>
  <si>
    <t>4th</t>
  </si>
  <si>
    <t>6th</t>
  </si>
  <si>
    <t>Yes</t>
  </si>
  <si>
    <t>Would like to</t>
  </si>
  <si>
    <t>No</t>
  </si>
  <si>
    <t>Would like to</t>
  </si>
  <si>
    <t>Would like to</t>
  </si>
  <si>
    <t>No</t>
  </si>
  <si>
    <t>No</t>
  </si>
  <si>
    <t>No</t>
  </si>
  <si>
    <t>No</t>
  </si>
  <si>
    <t>No</t>
  </si>
  <si>
    <t>Yes</t>
  </si>
  <si>
    <t>Employed by a member organisation</t>
  </si>
  <si>
    <t>Not sure / none of these</t>
  </si>
  <si>
    <t>Male</t>
  </si>
  <si>
    <t>56-65</t>
  </si>
  <si>
    <t>England</t>
  </si>
  <si>
    <t>Employed full-time</t>
  </si>
  <si>
    <t>Managing Director</t>
  </si>
  <si>
    <t>Management/leadership</t>
  </si>
  <si>
    <t>Technical support/development</t>
  </si>
  <si>
    <t>Schools, Further Education, Work-based learning, Adult and community learning</t>
  </si>
  <si>
    <t>Commercial organisation</t>
  </si>
  <si>
    <t>4th</t>
  </si>
  <si>
    <t>1st</t>
  </si>
  <si>
    <t>3rd</t>
  </si>
  <si>
    <t>2nd</t>
  </si>
  <si>
    <t>6th</t>
  </si>
  <si>
    <t>5th</t>
  </si>
  <si>
    <t>Yes</t>
  </si>
  <si>
    <t>Would like to</t>
  </si>
  <si>
    <t>Yes</t>
  </si>
  <si>
    <t>Yes</t>
  </si>
  <si>
    <t>No</t>
  </si>
  <si>
    <t>Yes</t>
  </si>
  <si>
    <t>Unaware of</t>
  </si>
  <si>
    <t>No</t>
  </si>
  <si>
    <t>Unaware of</t>
  </si>
  <si>
    <t>Unaware of</t>
  </si>
  <si>
    <t>Yes</t>
  </si>
  <si>
    <t>Employed by a member organisation</t>
  </si>
  <si>
    <t>MOOC SIG, M25 SIG</t>
  </si>
  <si>
    <t>Not sure / none of these</t>
  </si>
  <si>
    <t>Male</t>
  </si>
  <si>
    <t>25-35</t>
  </si>
  <si>
    <t>England</t>
  </si>
  <si>
    <t>Employed full-time</t>
  </si>
  <si>
    <t>Distance Learning Facilitator</t>
  </si>
  <si>
    <t>Support</t>
  </si>
  <si>
    <t>Teaching, Management/leadership, Administration, Technical support/development</t>
  </si>
  <si>
    <t>Higher Education</t>
  </si>
  <si>
    <t>University or Higher Education provider</t>
  </si>
  <si>
    <t>1st</t>
  </si>
  <si>
    <t>3rd</t>
  </si>
  <si>
    <t>5th</t>
  </si>
  <si>
    <t>6th</t>
  </si>
  <si>
    <t>4th</t>
  </si>
  <si>
    <t>2nd</t>
  </si>
  <si>
    <t>Would like to</t>
  </si>
  <si>
    <t>Would like to</t>
  </si>
  <si>
    <t>Yes</t>
  </si>
  <si>
    <t>Yes</t>
  </si>
  <si>
    <t>Yes</t>
  </si>
  <si>
    <t>Would like to</t>
  </si>
  <si>
    <t>Unaware of</t>
  </si>
  <si>
    <t>Unaware of</t>
  </si>
  <si>
    <t>Unaware of</t>
  </si>
  <si>
    <t>Unaware of</t>
  </si>
  <si>
    <t>Yes</t>
  </si>
  <si>
    <t>Employed by a member organisation</t>
  </si>
  <si>
    <t>Not sure / none</t>
  </si>
  <si>
    <t>Not sure / none of these</t>
  </si>
  <si>
    <t>Female</t>
  </si>
  <si>
    <t>46-55</t>
  </si>
  <si>
    <t>England</t>
  </si>
  <si>
    <t>Employed full-time</t>
  </si>
  <si>
    <t>Head of Learning Resources and Libraries</t>
  </si>
  <si>
    <t>Management/leadership</t>
  </si>
  <si>
    <t>Teaching, Research, Support</t>
  </si>
  <si>
    <t>Schools, Further Education, Higher Education, Industry</t>
  </si>
  <si>
    <t>University or Higher Education provider</t>
  </si>
  <si>
    <t>Don't know</t>
  </si>
  <si>
    <t>1st</t>
  </si>
  <si>
    <t>3rd</t>
  </si>
  <si>
    <t>6th</t>
  </si>
  <si>
    <t>2nd</t>
  </si>
  <si>
    <t>4th</t>
  </si>
  <si>
    <t>5th</t>
  </si>
  <si>
    <t>Yes</t>
  </si>
  <si>
    <t>Would like to</t>
  </si>
  <si>
    <t>Yes</t>
  </si>
  <si>
    <t>Would like to</t>
  </si>
  <si>
    <t>No</t>
  </si>
  <si>
    <t>No</t>
  </si>
  <si>
    <t>Don't know</t>
  </si>
  <si>
    <t>Don't know</t>
  </si>
  <si>
    <t>Don't know</t>
  </si>
  <si>
    <t>Don't know</t>
  </si>
  <si>
    <t>Yes</t>
  </si>
  <si>
    <t>Certified Member (CMALT Holder)</t>
  </si>
  <si>
    <t>OER SIG, ViTAL SIG</t>
  </si>
  <si>
    <t>Not sure / none of these</t>
  </si>
  <si>
    <t>Male</t>
  </si>
  <si>
    <t>36-45</t>
  </si>
  <si>
    <t>England</t>
  </si>
  <si>
    <t>Employed full-time</t>
  </si>
  <si>
    <t>Support</t>
  </si>
  <si>
    <t>Research, Support, Technical support/development</t>
  </si>
  <si>
    <t>Higher Education</t>
  </si>
  <si>
    <t>University or Higher Education provider</t>
  </si>
  <si>
    <t>Don't know</t>
  </si>
  <si>
    <t>Don't know</t>
  </si>
  <si>
    <t>Don't know</t>
  </si>
  <si>
    <t>Don't know</t>
  </si>
  <si>
    <t>Don't know</t>
  </si>
  <si>
    <t>Don't know</t>
  </si>
  <si>
    <t>Don't know</t>
  </si>
  <si>
    <t>3rd</t>
  </si>
  <si>
    <t>3rd</t>
  </si>
  <si>
    <t>3rd</t>
  </si>
  <si>
    <t>6th</t>
  </si>
  <si>
    <t>2nd</t>
  </si>
  <si>
    <t>1st</t>
  </si>
  <si>
    <t>Would like to</t>
  </si>
  <si>
    <t>Yes</t>
  </si>
  <si>
    <t>Yes</t>
  </si>
  <si>
    <t>Yes</t>
  </si>
  <si>
    <t>Yes</t>
  </si>
  <si>
    <t>Yes</t>
  </si>
  <si>
    <t>Would like to</t>
  </si>
  <si>
    <t>Would like to</t>
  </si>
  <si>
    <t>Would like to</t>
  </si>
  <si>
    <t>Would like to</t>
  </si>
  <si>
    <t>Not sure</t>
  </si>
  <si>
    <t>Female</t>
  </si>
  <si>
    <t>46-55</t>
  </si>
  <si>
    <t>England</t>
  </si>
  <si>
    <t>Employed part-time</t>
  </si>
  <si>
    <t>Lecturer</t>
  </si>
  <si>
    <t>Teaching</t>
  </si>
  <si>
    <t>Teaching, Technical support/development</t>
  </si>
  <si>
    <t>Further Education</t>
  </si>
  <si>
    <t>College or Further Education provider</t>
  </si>
  <si>
    <t>1st</t>
  </si>
  <si>
    <t>3rd</t>
  </si>
  <si>
    <t>4th</t>
  </si>
  <si>
    <t>2nd</t>
  </si>
  <si>
    <t>4th</t>
  </si>
  <si>
    <t>3rd</t>
  </si>
  <si>
    <t>No</t>
  </si>
  <si>
    <t>No</t>
  </si>
  <si>
    <t>Yes</t>
  </si>
  <si>
    <t>Yes</t>
  </si>
  <si>
    <t>Unaware of</t>
  </si>
  <si>
    <t>Yes</t>
  </si>
  <si>
    <t>Unaware of</t>
  </si>
  <si>
    <t>Unaware of</t>
  </si>
  <si>
    <t>Unaware of</t>
  </si>
  <si>
    <t>Unaware of</t>
  </si>
  <si>
    <t>Yes</t>
  </si>
  <si>
    <t>Ordinary Member</t>
  </si>
  <si>
    <t>Not sure / none</t>
  </si>
  <si>
    <t>CMALT Development Group</t>
  </si>
  <si>
    <t>Male</t>
  </si>
  <si>
    <t>36-45</t>
  </si>
  <si>
    <t>England</t>
  </si>
  <si>
    <t>Employed full-time</t>
  </si>
  <si>
    <t>IT Manager</t>
  </si>
  <si>
    <t>Technical support/development</t>
  </si>
  <si>
    <t>Support</t>
  </si>
  <si>
    <t>Higher Education</t>
  </si>
  <si>
    <t>University or Higher Education provider</t>
  </si>
  <si>
    <t>1st</t>
  </si>
  <si>
    <t>2nd</t>
  </si>
  <si>
    <t>4th</t>
  </si>
  <si>
    <t>5th</t>
  </si>
  <si>
    <t>3rd</t>
  </si>
  <si>
    <t>6th</t>
  </si>
  <si>
    <t>No</t>
  </si>
  <si>
    <t>Yes</t>
  </si>
  <si>
    <t>Yes</t>
  </si>
  <si>
    <t>Yes</t>
  </si>
  <si>
    <t>Yes</t>
  </si>
  <si>
    <t>Yes</t>
  </si>
  <si>
    <t>Don't know</t>
  </si>
  <si>
    <t>No</t>
  </si>
  <si>
    <t>Yes</t>
  </si>
  <si>
    <t>Yes</t>
  </si>
  <si>
    <t>Yes</t>
  </si>
  <si>
    <t>Certified Member (CMALT Holder)</t>
  </si>
  <si>
    <t>MOOC SIG, M25 SIG</t>
  </si>
  <si>
    <t>Not sure / none of these</t>
  </si>
  <si>
    <t>Female</t>
  </si>
  <si>
    <t>36-45</t>
  </si>
  <si>
    <t>England</t>
  </si>
  <si>
    <t>Self-employed</t>
  </si>
  <si>
    <t>Education Technologist/Consultant</t>
  </si>
  <si>
    <t>Technical support/development</t>
  </si>
  <si>
    <t>Teaching, Management/leadership, Support</t>
  </si>
  <si>
    <t>Schools, Further Education, Higher Education, Adult and community learning</t>
  </si>
  <si>
    <t>College or Further Education provider, Commercial organisation</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</si>
  <si>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</si>
  <si>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</si>
  <si>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</si>
  <si>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</si>
  <si>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</si>
  <si>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</si>
  <si>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</si>
  <si>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</si>
  <si>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</si>
  <si>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</si>
  <si>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</si>
  <si>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</si>
  <si>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</si>
  <si>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</si>
  <si>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</si>
  <si>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</si>
  <si>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</si>
  <si>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</si>
  <si>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6th</t>
  </si>
  <si>
    <t>3rd</t>
  </si>
  <si>
    <t>1st</t>
  </si>
  <si>
    <t>4th</t>
  </si>
  <si>
    <t>2nd</t>
  </si>
  <si>
    <t>5th</t>
  </si>
  <si>
    <t>Yes</t>
  </si>
  <si>
    <t>Yes</t>
  </si>
  <si>
    <t>Yes</t>
  </si>
  <si>
    <t>Yes</t>
  </si>
  <si>
    <t>Yes</t>
  </si>
  <si>
    <t>No</t>
  </si>
  <si>
    <t>Yes</t>
  </si>
  <si>
    <t>Yes</t>
  </si>
  <si>
    <t>Yes</t>
  </si>
  <si>
    <t>Yes</t>
  </si>
  <si>
    <t>Yes</t>
  </si>
  <si>
    <t>Ordinary Member</t>
  </si>
  <si>
    <t>Not sure / none</t>
  </si>
  <si>
    <t>Central Executive Committee</t>
  </si>
  <si>
    <t>Male</t>
  </si>
  <si>
    <t>56-65</t>
  </si>
  <si>
    <t>England</t>
  </si>
  <si>
    <t>Retired</t>
  </si>
  <si>
    <t>Head of TaLENT</t>
  </si>
  <si>
    <t>Management/leadership</t>
  </si>
  <si>
    <t>Teaching, Research, Support, Technical support/development</t>
  </si>
  <si>
    <t>Higher Education</t>
  </si>
  <si>
    <t>None</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</si>
  <si>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</si>
  <si>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</si>
  <si>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</si>
  <si>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</si>
  <si>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</si>
  <si>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</si>
  <si>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</si>
  <si>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</si>
  <si>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</si>
  <si>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</si>
  <si>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</si>
  <si>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</si>
  <si>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</si>
  <si>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</si>
  <si>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</si>
  <si>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</si>
  <si>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</si>
  <si>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</si>
  <si>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</si>
  <si>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</si>
  <si>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</si>
  <si>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</si>
  <si>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</si>
  <si>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</si>
  <si>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</si>
  <si>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</si>
  <si>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</si>
  <si>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</si>
  <si>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</si>
  <si>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</si>
  <si>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</si>
  <si>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</si>
  <si>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</si>
  <si>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Don't know</t>
  </si>
  <si>
    <t>4th</t>
  </si>
  <si>
    <t>3rd</t>
  </si>
  <si>
    <t>1st</t>
  </si>
  <si>
    <t>5th</t>
  </si>
  <si>
    <t>2nd</t>
  </si>
  <si>
    <t>6th</t>
  </si>
  <si>
    <t>Yes</t>
  </si>
  <si>
    <t>Yes</t>
  </si>
  <si>
    <t>Yes</t>
  </si>
  <si>
    <t>Yes</t>
  </si>
  <si>
    <t>Yes</t>
  </si>
  <si>
    <t>Would like to</t>
  </si>
  <si>
    <t>Unaware of</t>
  </si>
  <si>
    <t>Unaware of</t>
  </si>
  <si>
    <t>Unaware of</t>
  </si>
  <si>
    <t>Unaware of</t>
  </si>
  <si>
    <t>Yes</t>
  </si>
  <si>
    <t>Employed by a member organisation</t>
  </si>
  <si>
    <t>Not sure / none</t>
  </si>
  <si>
    <t>Not sure / none of these</t>
  </si>
  <si>
    <t>Male</t>
  </si>
  <si>
    <t>36-45</t>
  </si>
  <si>
    <t>England</t>
  </si>
  <si>
    <t>Employed full-time</t>
  </si>
  <si>
    <t>Customer Advocate - Education / Digital Student</t>
  </si>
  <si>
    <t>Management/leadership</t>
  </si>
  <si>
    <t>Partnership support</t>
  </si>
  <si>
    <t>Further Education, Higher Education</t>
  </si>
  <si>
    <t>Third sector organisation, Research / Advice / Technology Solutions Provider</t>
  </si>
  <si>
    <t>3rd</t>
  </si>
  <si>
    <t>5th</t>
  </si>
  <si>
    <t>1st</t>
  </si>
  <si>
    <t>2nd</t>
  </si>
  <si>
    <t>4th</t>
  </si>
  <si>
    <t>6th</t>
  </si>
  <si>
    <t>Yes</t>
  </si>
  <si>
    <t>No</t>
  </si>
  <si>
    <t>Would like to</t>
  </si>
  <si>
    <t>Would like to</t>
  </si>
  <si>
    <t>Would like to</t>
  </si>
  <si>
    <t>No</t>
  </si>
  <si>
    <t>Yes</t>
  </si>
  <si>
    <t>Would like to</t>
  </si>
  <si>
    <t>Would like to</t>
  </si>
  <si>
    <t>Would like to</t>
  </si>
  <si>
    <t>Yes</t>
  </si>
  <si>
    <t>Associate Member</t>
  </si>
  <si>
    <t>Not sure / none of these</t>
  </si>
  <si>
    <t>Male</t>
  </si>
  <si>
    <t>36-45</t>
  </si>
  <si>
    <t>England</t>
  </si>
  <si>
    <t>Employed full-time</t>
  </si>
  <si>
    <t>Head of Learning Technology</t>
  </si>
  <si>
    <t>Management/leadership</t>
  </si>
  <si>
    <t>Technical support/development</t>
  </si>
  <si>
    <t>Further Education, Work-based learning, Adult and community learning, Skills</t>
  </si>
  <si>
    <t>Commercial organisation</t>
  </si>
  <si>
    <t>2nd</t>
  </si>
  <si>
    <t>3rd</t>
  </si>
  <si>
    <t>4th</t>
  </si>
  <si>
    <t>5th</t>
  </si>
  <si>
    <t>1st</t>
  </si>
  <si>
    <t>6th</t>
  </si>
  <si>
    <t>Would like to</t>
  </si>
  <si>
    <t>Unaware of</t>
  </si>
  <si>
    <t>Would like to</t>
  </si>
  <si>
    <t>Unaware of</t>
  </si>
  <si>
    <t>Unaware of</t>
  </si>
  <si>
    <t>Would like to</t>
  </si>
  <si>
    <t>Unaware of</t>
  </si>
  <si>
    <t>Would like to</t>
  </si>
  <si>
    <t>Unaware of</t>
  </si>
  <si>
    <t>Would like to</t>
  </si>
  <si>
    <t>No</t>
  </si>
  <si>
    <t>Male</t>
  </si>
  <si>
    <t>25-35</t>
  </si>
  <si>
    <t>England</t>
  </si>
  <si>
    <t>Employed part-time, Studying</t>
  </si>
  <si>
    <t>Student</t>
  </si>
  <si>
    <t>Research</t>
  </si>
  <si>
    <t>Administration</t>
  </si>
  <si>
    <t>Higher Education, Industry</t>
  </si>
  <si>
    <t>care provider</t>
  </si>
  <si>
    <t>2nd</t>
  </si>
  <si>
    <t>1st</t>
  </si>
  <si>
    <t>3rd</t>
  </si>
  <si>
    <t>4th</t>
  </si>
  <si>
    <t>5th</t>
  </si>
  <si>
    <t>6th</t>
  </si>
  <si>
    <t>No</t>
  </si>
  <si>
    <t>Yes</t>
  </si>
  <si>
    <t>Yes</t>
  </si>
  <si>
    <t>No</t>
  </si>
  <si>
    <t>No</t>
  </si>
  <si>
    <t>Would like to</t>
  </si>
  <si>
    <t>Would like to</t>
  </si>
  <si>
    <t>Would like to</t>
  </si>
  <si>
    <t>Would like to</t>
  </si>
  <si>
    <t>Would like to</t>
  </si>
  <si>
    <t>Yes</t>
  </si>
  <si>
    <t>Employed by a member organisation</t>
  </si>
  <si>
    <t>ALT Scotland, Games and Learning SIG</t>
  </si>
  <si>
    <t>Not sure / none of these</t>
  </si>
  <si>
    <t>Female</t>
  </si>
  <si>
    <t>36-45</t>
  </si>
  <si>
    <t>Scotland</t>
  </si>
  <si>
    <t>Employed full-time</t>
  </si>
  <si>
    <t>Senior eLearning Advisor</t>
  </si>
  <si>
    <t>Support</t>
  </si>
  <si>
    <t>Teaching, Management/leadership, Support</t>
  </si>
  <si>
    <t>Higher Education</t>
  </si>
  <si>
    <t>University or Higher Education provider</t>
  </si>
  <si>
    <t>Don't know</t>
  </si>
  <si>
    <t>3rd</t>
  </si>
  <si>
    <t>6th</t>
  </si>
  <si>
    <t>4th</t>
  </si>
  <si>
    <t>1st</t>
  </si>
  <si>
    <t>2nd</t>
  </si>
  <si>
    <t>5th</t>
  </si>
  <si>
    <t>Would like to</t>
  </si>
  <si>
    <t>Would like to</t>
  </si>
  <si>
    <t>Yes</t>
  </si>
  <si>
    <t>Yes</t>
  </si>
  <si>
    <t>Yes</t>
  </si>
  <si>
    <t>Would like to</t>
  </si>
  <si>
    <t>Would like to</t>
  </si>
  <si>
    <t>Yes</t>
  </si>
  <si>
    <t>Yes</t>
  </si>
  <si>
    <t>Yes</t>
  </si>
  <si>
    <t>Yes</t>
  </si>
  <si>
    <t>Employed by a member organisation</t>
  </si>
  <si>
    <t>ALT Wales</t>
  </si>
  <si>
    <t>Operational Committees</t>
  </si>
  <si>
    <t>Female</t>
  </si>
  <si>
    <t>36-45</t>
  </si>
  <si>
    <t>England</t>
  </si>
  <si>
    <t>Employed full-time</t>
  </si>
  <si>
    <t>ILT Support Manager</t>
  </si>
  <si>
    <t>Management/leadership</t>
  </si>
  <si>
    <t>Teaching, Research, Support, Technical support/development</t>
  </si>
  <si>
    <t>Further Education, Work-based learning, Adult and community learning</t>
  </si>
  <si>
    <t>College or Further Education provider</t>
  </si>
  <si>
    <t>1st</t>
  </si>
  <si>
    <t>2nd</t>
  </si>
  <si>
    <t>6th</t>
  </si>
  <si>
    <t>5th</t>
  </si>
  <si>
    <t>4th</t>
  </si>
  <si>
    <t>3rd</t>
  </si>
  <si>
    <t>Yes</t>
  </si>
  <si>
    <t>Would like to</t>
  </si>
  <si>
    <t>Yes</t>
  </si>
  <si>
    <t>Yes</t>
  </si>
  <si>
    <t>Yes</t>
  </si>
  <si>
    <t>Would like to</t>
  </si>
  <si>
    <t>Would like to</t>
  </si>
  <si>
    <t>Would like to</t>
  </si>
  <si>
    <t>Yes</t>
  </si>
  <si>
    <t>Unaware of</t>
  </si>
  <si>
    <t>Yes</t>
  </si>
  <si>
    <t>Ordinary Member</t>
  </si>
  <si>
    <t>MOOC SIG</t>
  </si>
  <si>
    <t>Not sure / none of these</t>
  </si>
  <si>
    <t>Female</t>
  </si>
  <si>
    <t>56-65</t>
  </si>
  <si>
    <t>Outside of Europe</t>
  </si>
  <si>
    <t>Employed full-time</t>
  </si>
  <si>
    <t>Acting Director</t>
  </si>
  <si>
    <t>Management/leadership</t>
  </si>
  <si>
    <t>Teaching, Research</t>
  </si>
  <si>
    <t>Higher Education</t>
  </si>
  <si>
    <t>University or Higher Education provider</t>
  </si>
  <si>
    <t>Don't know</t>
  </si>
  <si>
    <t>Don't know</t>
  </si>
  <si>
    <t>1st</t>
  </si>
  <si>
    <t>4th</t>
  </si>
  <si>
    <t>2nd</t>
  </si>
  <si>
    <t>2nd</t>
  </si>
  <si>
    <t>2nd</t>
  </si>
  <si>
    <t>1st</t>
  </si>
  <si>
    <t>Yes</t>
  </si>
  <si>
    <t>Yes</t>
  </si>
  <si>
    <t>Would like to</t>
  </si>
  <si>
    <t>Yes</t>
  </si>
  <si>
    <t>No</t>
  </si>
  <si>
    <t>Yes</t>
  </si>
  <si>
    <t>Yes</t>
  </si>
  <si>
    <t>Yes</t>
  </si>
  <si>
    <t>Would like to</t>
  </si>
  <si>
    <t>Would like to</t>
  </si>
  <si>
    <t>No</t>
  </si>
  <si>
    <t>Male</t>
  </si>
  <si>
    <t>46-55</t>
  </si>
  <si>
    <t>Scotland</t>
  </si>
  <si>
    <t>Employed full-time</t>
  </si>
  <si>
    <t>Teaching</t>
  </si>
  <si>
    <t>Support</t>
  </si>
  <si>
    <t>Higher Education</t>
  </si>
  <si>
    <t>University or Higher Education provider</t>
  </si>
  <si>
    <t>4th</t>
  </si>
  <si>
    <t>3rd</t>
  </si>
  <si>
    <t>1st</t>
  </si>
  <si>
    <t>6th</t>
  </si>
  <si>
    <t>2nd</t>
  </si>
  <si>
    <t>5th</t>
  </si>
  <si>
    <t>Would like to</t>
  </si>
  <si>
    <t>Yes</t>
  </si>
  <si>
    <t>Yes</t>
  </si>
  <si>
    <t>Yes</t>
  </si>
  <si>
    <t>Yes</t>
  </si>
  <si>
    <t>Would like to</t>
  </si>
  <si>
    <t>Unaware of</t>
  </si>
  <si>
    <t>Unaware of</t>
  </si>
  <si>
    <t>Yes</t>
  </si>
  <si>
    <t>Yes</t>
  </si>
  <si>
    <t>Not sure</t>
  </si>
  <si>
    <t>Female</t>
  </si>
  <si>
    <t>36-45</t>
  </si>
  <si>
    <t>Scotland</t>
  </si>
  <si>
    <t>Employed full-time</t>
  </si>
  <si>
    <t>Learning Resources and Technology Manager</t>
  </si>
  <si>
    <t>Management/leadership</t>
  </si>
  <si>
    <t>Teaching, Research, Management/leadership, Support, Administration, Technical support/development</t>
  </si>
  <si>
    <t>Schools, Further Education, Work-based learning, Adult and community learning, Industry, Third sector</t>
  </si>
  <si>
    <t>College or Further Education provider</t>
  </si>
  <si>
    <t>1st</t>
  </si>
  <si>
    <t>1st</t>
  </si>
  <si>
    <t>3rd</t>
  </si>
  <si>
    <t>3rd</t>
  </si>
  <si>
    <t>2nd</t>
  </si>
  <si>
    <t>2nd</t>
  </si>
  <si>
    <t>Would like to</t>
  </si>
  <si>
    <t>Yes</t>
  </si>
  <si>
    <t>Would like to</t>
  </si>
  <si>
    <t>Yes</t>
  </si>
  <si>
    <t>Would like to</t>
  </si>
  <si>
    <t>Would like to</t>
  </si>
  <si>
    <t>Yes</t>
  </si>
  <si>
    <t>Yes</t>
  </si>
  <si>
    <t>No</t>
  </si>
  <si>
    <t>Yes</t>
  </si>
  <si>
    <t>Yes</t>
  </si>
  <si>
    <t>Certified Member (CMALT Holder)</t>
  </si>
  <si>
    <t>Not sure / none of these</t>
  </si>
  <si>
    <t>Female</t>
  </si>
  <si>
    <t>56-65</t>
  </si>
  <si>
    <t>England</t>
  </si>
  <si>
    <t>Employed full-time</t>
  </si>
  <si>
    <t>eLearning Developer</t>
  </si>
  <si>
    <t>Technical support/development</t>
  </si>
  <si>
    <t>Teaching, Support, Technical support/development</t>
  </si>
  <si>
    <t>Higher Education</t>
  </si>
  <si>
    <t>University or Higher Education provider</t>
  </si>
  <si>
    <t>6th</t>
  </si>
  <si>
    <t>3rd</t>
  </si>
  <si>
    <t>5th</t>
  </si>
  <si>
    <t>1st</t>
  </si>
  <si>
    <t>2nd</t>
  </si>
  <si>
    <t>4th</t>
  </si>
  <si>
    <t>Would like to</t>
  </si>
  <si>
    <t>Would like to</t>
  </si>
  <si>
    <t>Yes</t>
  </si>
  <si>
    <t>Yes</t>
  </si>
  <si>
    <t>Yes</t>
  </si>
  <si>
    <t>Would like to</t>
  </si>
  <si>
    <t>Would like to</t>
  </si>
  <si>
    <t>Would like to</t>
  </si>
  <si>
    <t>Would like to</t>
  </si>
  <si>
    <t>Would like to</t>
  </si>
  <si>
    <t>Yes</t>
  </si>
  <si>
    <t>Associate Member</t>
  </si>
  <si>
    <t>Not sure / none</t>
  </si>
  <si>
    <t>Not sure / none of these</t>
  </si>
  <si>
    <t>Female</t>
  </si>
  <si>
    <t>25-35</t>
  </si>
  <si>
    <t>England</t>
  </si>
  <si>
    <t>Employed part-time</t>
  </si>
  <si>
    <t>Learning Technologist</t>
  </si>
  <si>
    <t>Technical support/development</t>
  </si>
  <si>
    <t>Support, Administration, Technical support/development</t>
  </si>
  <si>
    <t>Higher Education</t>
  </si>
  <si>
    <t>University or Higher Education provider</t>
  </si>
  <si>
    <t>1st</t>
  </si>
  <si>
    <t>6th</t>
  </si>
  <si>
    <t>4th</t>
  </si>
  <si>
    <t>5th</t>
  </si>
  <si>
    <t>2nd</t>
  </si>
  <si>
    <t>3rd</t>
  </si>
  <si>
    <t>Yes</t>
  </si>
  <si>
    <t>Yes</t>
  </si>
  <si>
    <t>No</t>
  </si>
  <si>
    <t>No</t>
  </si>
  <si>
    <t>Yes</t>
  </si>
  <si>
    <t>Would like to</t>
  </si>
  <si>
    <t>Yes</t>
  </si>
  <si>
    <t>Would like to</t>
  </si>
  <si>
    <t>No</t>
  </si>
  <si>
    <t>No</t>
  </si>
  <si>
    <t>Yes</t>
  </si>
  <si>
    <t>Ordinary Member, Employed by a member organisation</t>
  </si>
  <si>
    <t>ALT Wales, OER SIG</t>
  </si>
  <si>
    <t>Conference programme Committee, Central Executive Committee</t>
  </si>
  <si>
    <t>Male</t>
  </si>
  <si>
    <t>56-65</t>
  </si>
  <si>
    <t>Wales</t>
  </si>
  <si>
    <t>Employed full-time</t>
  </si>
  <si>
    <t>Director of Learning and Teaching</t>
  </si>
  <si>
    <t>Management/leadership</t>
  </si>
  <si>
    <t>Teaching, Support</t>
  </si>
  <si>
    <t>Higher Education</t>
  </si>
  <si>
    <t>University or Higher Education provider</t>
  </si>
  <si>
    <t>Don't know</t>
  </si>
  <si>
    <t>Don't know</t>
  </si>
  <si>
    <t>Don't know</t>
  </si>
  <si>
    <t>Don't know</t>
  </si>
  <si>
    <t>Don't know</t>
  </si>
  <si>
    <t>2nd</t>
  </si>
  <si>
    <t>1st</t>
  </si>
  <si>
    <t>4th</t>
  </si>
  <si>
    <t>6th</t>
  </si>
  <si>
    <t>5th</t>
  </si>
  <si>
    <t>3rd</t>
  </si>
  <si>
    <t>Unaware of</t>
  </si>
  <si>
    <t>Unaware of</t>
  </si>
  <si>
    <t>Unaware of</t>
  </si>
  <si>
    <t>Unaware of</t>
  </si>
  <si>
    <t>Yes</t>
  </si>
  <si>
    <t>Unaware of</t>
  </si>
  <si>
    <t>Yes</t>
  </si>
  <si>
    <t>Yes</t>
  </si>
  <si>
    <t>Yes</t>
  </si>
  <si>
    <t>Yes</t>
  </si>
  <si>
    <t>No</t>
  </si>
  <si>
    <t>Female</t>
  </si>
  <si>
    <t>46-55</t>
  </si>
  <si>
    <t>England</t>
  </si>
  <si>
    <t>Employed full-time</t>
  </si>
  <si>
    <t>Teaching fellow</t>
  </si>
  <si>
    <t>Teaching</t>
  </si>
  <si>
    <t>Materials and course design</t>
  </si>
  <si>
    <t>Higher Education</t>
  </si>
  <si>
    <t>University or Higher Education provider</t>
  </si>
  <si>
    <t>Don't know</t>
  </si>
  <si>
    <t>Don't know</t>
  </si>
  <si>
    <t>Don't know</t>
  </si>
  <si>
    <t>Don't know</t>
  </si>
  <si>
    <t>Don't know</t>
  </si>
  <si>
    <t>Don't know</t>
  </si>
  <si>
    <t>Don't know</t>
  </si>
  <si>
    <t>Don't know</t>
  </si>
  <si>
    <t>6th</t>
  </si>
  <si>
    <t>3rd</t>
  </si>
  <si>
    <t>1st</t>
  </si>
  <si>
    <t>2nd</t>
  </si>
  <si>
    <t>4th</t>
  </si>
  <si>
    <t>5th</t>
  </si>
  <si>
    <t>Would like to</t>
  </si>
  <si>
    <t>Yes</t>
  </si>
  <si>
    <t>Yes</t>
  </si>
  <si>
    <t>Yes</t>
  </si>
  <si>
    <t>Yes</t>
  </si>
  <si>
    <t>No</t>
  </si>
  <si>
    <t>Would like to</t>
  </si>
  <si>
    <t>No</t>
  </si>
  <si>
    <t>Would like to</t>
  </si>
  <si>
    <t>Would like to</t>
  </si>
  <si>
    <t>No</t>
  </si>
  <si>
    <t>Female</t>
  </si>
  <si>
    <t>56-65</t>
  </si>
  <si>
    <t>England</t>
  </si>
  <si>
    <t>Self-employed, Retired</t>
  </si>
  <si>
    <t>Senior Lecturer</t>
  </si>
  <si>
    <t>Teaching</t>
  </si>
  <si>
    <t>Teaching, Research, Management/leadership, Support</t>
  </si>
  <si>
    <t>Higher Education</t>
  </si>
  <si>
    <t>was in HE</t>
  </si>
  <si>
    <t>Don't know</t>
  </si>
  <si>
    <t>Don't know</t>
  </si>
  <si>
    <t>Don't know</t>
  </si>
  <si>
    <t>2nd</t>
  </si>
  <si>
    <t>3rd</t>
  </si>
  <si>
    <t>6th</t>
  </si>
  <si>
    <t>4th</t>
  </si>
  <si>
    <t>1st</t>
  </si>
  <si>
    <t>5th</t>
  </si>
  <si>
    <t>Would like to</t>
  </si>
  <si>
    <t>Yes</t>
  </si>
  <si>
    <t>Would like to</t>
  </si>
  <si>
    <t>Yes</t>
  </si>
  <si>
    <t>No</t>
  </si>
  <si>
    <t>Unaware of</t>
  </si>
  <si>
    <t>Unaware of</t>
  </si>
  <si>
    <t>Would like to</t>
  </si>
  <si>
    <t>No</t>
  </si>
  <si>
    <t>Unaware of</t>
  </si>
  <si>
    <t>Yes</t>
  </si>
  <si>
    <t>Certified Member (CMALT Holder)</t>
  </si>
  <si>
    <t>Not sure / none</t>
  </si>
  <si>
    <t>Not sure / none of these</t>
  </si>
  <si>
    <t>Female</t>
  </si>
  <si>
    <t>46-55</t>
  </si>
  <si>
    <t>England</t>
  </si>
  <si>
    <t>Employed full-time</t>
  </si>
  <si>
    <t>Technology-Enhanced Learning Coordinator</t>
  </si>
  <si>
    <t>Technical support/development</t>
  </si>
  <si>
    <t>Management/leadership, Administration</t>
  </si>
  <si>
    <t>Higher Education</t>
  </si>
  <si>
    <t>University or Higher Education provider</t>
  </si>
  <si>
    <t>Honorary Life Member</t>
  </si>
  <si>
    <t>Count</t>
  </si>
  <si>
    <t>%</t>
  </si>
  <si>
    <t>Journal editorial board</t>
  </si>
  <si>
    <t>Other</t>
  </si>
  <si>
    <t>Unemployed</t>
  </si>
  <si>
    <t>Studying</t>
  </si>
  <si>
    <t>Third sector</t>
  </si>
  <si>
    <t xml:space="preserve">1. How important have the following been to your work over the past year? </t>
  </si>
  <si>
    <t>B</t>
  </si>
  <si>
    <t>C</t>
  </si>
  <si>
    <t>D</t>
  </si>
  <si>
    <t>E</t>
  </si>
  <si>
    <t>F</t>
  </si>
  <si>
    <t>G</t>
  </si>
  <si>
    <t>H</t>
  </si>
  <si>
    <t>I</t>
  </si>
  <si>
    <t>J</t>
  </si>
  <si>
    <t>K</t>
  </si>
  <si>
    <t>L</t>
  </si>
  <si>
    <t>M</t>
  </si>
  <si>
    <t>N</t>
  </si>
  <si>
    <t>O</t>
  </si>
  <si>
    <t>P</t>
  </si>
  <si>
    <t>Q</t>
  </si>
  <si>
    <t>R</t>
  </si>
  <si>
    <t>S</t>
  </si>
  <si>
    <t>T</t>
  </si>
  <si>
    <t>ColRef</t>
  </si>
  <si>
    <t>Neutral</t>
  </si>
  <si>
    <t>Total Agree/Strongly Agree</t>
  </si>
  <si>
    <t>Very important</t>
  </si>
  <si>
    <t>Important</t>
  </si>
  <si>
    <t>Not at all important</t>
  </si>
  <si>
    <t>Total Important/Very Important</t>
  </si>
  <si>
    <t>Unimportant</t>
  </si>
  <si>
    <t>AJ</t>
  </si>
  <si>
    <t>AK</t>
  </si>
  <si>
    <t>AL</t>
  </si>
  <si>
    <t>AM</t>
  </si>
  <si>
    <t>AN</t>
  </si>
  <si>
    <t>AO</t>
  </si>
  <si>
    <t>AP</t>
  </si>
  <si>
    <t>AQ</t>
  </si>
  <si>
    <t>AR</t>
  </si>
  <si>
    <t>AS</t>
  </si>
  <si>
    <t>AT</t>
  </si>
  <si>
    <t>AU</t>
  </si>
  <si>
    <t>AV</t>
  </si>
  <si>
    <t>AW</t>
  </si>
  <si>
    <t>AX</t>
  </si>
  <si>
    <t>AY</t>
  </si>
  <si>
    <t>AZ</t>
  </si>
  <si>
    <t>BA</t>
  </si>
  <si>
    <t>BE</t>
  </si>
  <si>
    <t>BF</t>
  </si>
  <si>
    <t>3. And how important do you expect the following will be for you in the coming year?</t>
  </si>
  <si>
    <t>W</t>
  </si>
  <si>
    <t>X</t>
  </si>
  <si>
    <t>Y</t>
  </si>
  <si>
    <t>Z</t>
  </si>
  <si>
    <t>AA</t>
  </si>
  <si>
    <t>AB</t>
  </si>
  <si>
    <t>AC</t>
  </si>
  <si>
    <t>AD</t>
  </si>
  <si>
    <t>AE</t>
  </si>
  <si>
    <t>AF</t>
  </si>
  <si>
    <t>AG</t>
  </si>
  <si>
    <t>AH</t>
  </si>
  <si>
    <t>AI</t>
  </si>
  <si>
    <t>2. Would you describe the following as an enabler/driver for you in your use of Learning Technology?</t>
  </si>
  <si>
    <t>BG</t>
  </si>
  <si>
    <t>BH</t>
  </si>
  <si>
    <t>BI</t>
  </si>
  <si>
    <t>BJ</t>
  </si>
  <si>
    <t>BK</t>
  </si>
  <si>
    <t>BL</t>
  </si>
  <si>
    <t>BM</t>
  </si>
  <si>
    <t>BN</t>
  </si>
  <si>
    <t>BO</t>
  </si>
  <si>
    <t>BP</t>
  </si>
  <si>
    <t>BQ</t>
  </si>
  <si>
    <t>BR</t>
  </si>
  <si>
    <t>BS</t>
  </si>
  <si>
    <t>BT</t>
  </si>
  <si>
    <t>5. Which of the following do you currently make use of?</t>
  </si>
  <si>
    <t>Game based learning</t>
  </si>
  <si>
    <t>Wikis</t>
  </si>
  <si>
    <t>Digital and Open Badges</t>
  </si>
  <si>
    <t>MOOCs, SPOCs, TOOCs etc</t>
  </si>
  <si>
    <t>Blogs</t>
  </si>
  <si>
    <t>ePortfolios</t>
  </si>
  <si>
    <t>Lecture capture tools</t>
  </si>
  <si>
    <t>Open Education (Practices, Policy &amp; Resources)</t>
  </si>
  <si>
    <t>Screencasting</t>
  </si>
  <si>
    <t>Collaborative tools (e.g.  Google Apps or Office365)</t>
  </si>
  <si>
    <t>Data and Analytics (incl Learning analytics)</t>
  </si>
  <si>
    <t>Social networking (e.g. Twitter, Facebook Google+)</t>
  </si>
  <si>
    <t>Media production (e.g. podcasting, video interviews)</t>
  </si>
  <si>
    <t>Web conferencing/virtual classroom software</t>
  </si>
  <si>
    <t>Content Management Systems and VLEs</t>
  </si>
  <si>
    <t>Future</t>
  </si>
  <si>
    <t>Past</t>
  </si>
  <si>
    <t>BU</t>
  </si>
  <si>
    <t>BV</t>
  </si>
  <si>
    <t>BW</t>
  </si>
  <si>
    <t>BX</t>
  </si>
  <si>
    <t>BZ</t>
  </si>
  <si>
    <t>CA</t>
  </si>
  <si>
    <t>CB</t>
  </si>
  <si>
    <t>CE</t>
  </si>
  <si>
    <t>CF</t>
  </si>
  <si>
    <t>CG</t>
  </si>
  <si>
    <t>Starts with</t>
  </si>
  <si>
    <t>About</t>
  </si>
  <si>
    <t>If using this data please state:</t>
  </si>
  <si>
    <t>How important do you expect the following will be? (Current and future)</t>
  </si>
  <si>
    <t>Neutral (Current)</t>
  </si>
  <si>
    <t>Not at all important (Current)</t>
  </si>
  <si>
    <t>Don't know (Current)</t>
  </si>
  <si>
    <t>Total Important/Very Important (Current)</t>
  </si>
  <si>
    <t>Very important (Current)</t>
  </si>
  <si>
    <t>Important (Current)</t>
  </si>
  <si>
    <t>Unimportant (Current)</t>
  </si>
  <si>
    <t xml:space="preserve">ALT Annual Survey Data 2015    </t>
  </si>
  <si>
    <t>Source: Assocation for Learning Technology (ALT) Annual Survey 2015</t>
  </si>
  <si>
    <t>1. How important have the following been to your work over the past year? [Assistive technologies]</t>
  </si>
  <si>
    <t>1. How important have the following been to your work over the past year? [Electronic assessment, submission &amp; feedback tools]</t>
  </si>
  <si>
    <t>1. How important have the following been to your work over the past year? [Plagiarism detection ]</t>
  </si>
  <si>
    <t>1. How important have the following been to your work over the past year? [Digital repositories]</t>
  </si>
  <si>
    <t>3. And how important do you expect the following will be for you in the coming year? [Assistive technologies]</t>
  </si>
  <si>
    <t>3. And how important do you expect the following will be for you in the coming year? [Electronic assessment, submission &amp; feedback tools]</t>
  </si>
  <si>
    <t>3. And how important do you expect the following will be for you in the coming year? [Digital repositories]</t>
  </si>
  <si>
    <t>4. For you, in your context how important are our aims outlined above for you? [Aim 1: Intelligent use of learning technology]</t>
  </si>
  <si>
    <t>4. For you, in your context how important are our aims outlined above for you? [Aim 2: Research and practice]</t>
  </si>
  <si>
    <t>4. For you, in your context how important are our aims outlined above for you? [Aim 3: Strategy and policy]</t>
  </si>
  <si>
    <t>4. For you, in your context how important are our aims outlined above for you? [Aim 4: Representing members]</t>
  </si>
  <si>
    <t>4. For you, in your context how important are our aims outlined above for you? [Aim 5: Leadership and professional development]</t>
  </si>
  <si>
    <t>4. For you, in your context how important are our aims outlined above for you? [Aim 6: Communicating]</t>
  </si>
  <si>
    <t>5. Which of the following do you currently make use of? [ALT Annual Conference]</t>
  </si>
  <si>
    <t>5. Which of the following do you currently make use of? [ALT other events (including online events)]</t>
  </si>
  <si>
    <t>5. Which of the following do you currently make use of? [#ALTC Blog (formerly ALT Online Newsletter)]</t>
  </si>
  <si>
    <t>5. Which of the following do you currently make use of? [ALT-MEMBERS Jiscmail list]</t>
  </si>
  <si>
    <t>5. Which of the following do you currently make use of? [ALT Member Discounts]</t>
  </si>
  <si>
    <t>8. Are you currently involved in any of ALT's Special Interest Groups (SIGs) or ALT Members Groups?</t>
  </si>
  <si>
    <t xml:space="preserve">3b. What other current or emerging area (technical or pedagogical) will be important for you in the coming year? </t>
  </si>
  <si>
    <t>1. How important have the following been to your work over the past year? [Bring Your Own Device (BYOD) initiatives]</t>
  </si>
  <si>
    <t>3. And how important do you expect the following will be for you in the coming year? [Bring Your Own Device (BYOD)]</t>
  </si>
  <si>
    <t>1. How important have the following been to your work over the past year? [One-to-One Device initiatives]</t>
  </si>
  <si>
    <t>Senior Research Fellow</t>
  </si>
  <si>
    <t>Education Development Manager</t>
  </si>
  <si>
    <t>Staff development/training</t>
  </si>
  <si>
    <t>Teaching, Research, Management/leadership, Support, Administration, Staff development/training</t>
  </si>
  <si>
    <t xml:space="preserve">flexible assessment </t>
  </si>
  <si>
    <t>The new capability framework and from Jisc and their other staff dev materials (leadership etc)</t>
  </si>
  <si>
    <t>Schools, Higher Education</t>
  </si>
  <si>
    <t>research fellow</t>
  </si>
  <si>
    <t>Support, Staff development/training, Technical support/development</t>
  </si>
  <si>
    <t>Associate Lecturer &amp; Consultant</t>
  </si>
  <si>
    <t>online discussion forums on VLE</t>
  </si>
  <si>
    <t>OER SIG, North West England SIG</t>
  </si>
  <si>
    <t>Teaching, Research, Staff development/training, Technical support/development</t>
  </si>
  <si>
    <t>Virtual Reality / simulation</t>
  </si>
  <si>
    <t>#ALTC Blog (formerly ALT Online Newsletter) editor</t>
  </si>
  <si>
    <t>virtual exchange</t>
  </si>
  <si>
    <t>eLearning Adviser</t>
  </si>
  <si>
    <t>Learning technology manager</t>
  </si>
  <si>
    <t>Teaching, Research, Management/leadership, Support, Staff development/training, Technical support/development</t>
  </si>
  <si>
    <t>eResources Librarian</t>
  </si>
  <si>
    <t>Teaching, Research, Management/leadership, Support, Administration, Staff development/training, Technical support/development</t>
  </si>
  <si>
    <t>Staff development/training, Technical support/development</t>
  </si>
  <si>
    <t>Support, Staff development/training</t>
  </si>
  <si>
    <t>Administration, Staff development/training</t>
  </si>
  <si>
    <t>Membership / representative</t>
  </si>
  <si>
    <t>Management/leadership, Support, Administration</t>
  </si>
  <si>
    <t>Career Coach &amp; Learning Designer</t>
  </si>
  <si>
    <t>Teaching, Staff development/training</t>
  </si>
  <si>
    <t>Schools, Further Education, Higher Education, Work-based learning</t>
  </si>
  <si>
    <t>School, College or Further Education provider, University or Higher Education provider, Commercial organisation</t>
  </si>
  <si>
    <t>Everyday platforms for learning (not L&amp;T platforms): eg team collaboration tools, instant chat.</t>
  </si>
  <si>
    <t>Learning Technologies Manager</t>
  </si>
  <si>
    <t>Wearable Tech</t>
  </si>
  <si>
    <t>Lecturer / Academic Coordinator</t>
  </si>
  <si>
    <t>open educational practices/pedagogy</t>
  </si>
  <si>
    <t>East Midlands SIG, White Rose SIG</t>
  </si>
  <si>
    <t>Digital Education Developer</t>
  </si>
  <si>
    <t>Teaching, Research, Support, Administration, Staff development/training, Technical support/development</t>
  </si>
  <si>
    <t>TEF</t>
  </si>
  <si>
    <t>Teaching, Research, Support, Staff development/training</t>
  </si>
  <si>
    <t>Communities of practice</t>
  </si>
  <si>
    <t>Learning Technology Officer</t>
  </si>
  <si>
    <t>Management/leadership, Staff development/training, Technical support/development</t>
  </si>
  <si>
    <t>Managed devices</t>
  </si>
  <si>
    <t>Global vendor community leadership</t>
  </si>
  <si>
    <t>University or Higher Education provider, Third sector organisation</t>
  </si>
  <si>
    <t>Use of social media video streaming</t>
  </si>
  <si>
    <t>Project manager but I am also and EdD doctoral researcher with the Open University</t>
  </si>
  <si>
    <t xml:space="preserve">A kind of Government affiliation in Germany </t>
  </si>
  <si>
    <t>SL</t>
  </si>
  <si>
    <t>apps</t>
  </si>
  <si>
    <t>ICT Consultant</t>
  </si>
  <si>
    <t>Research, Support, Administration, Staff development/training, Technical support/development</t>
  </si>
  <si>
    <t>1:1</t>
  </si>
  <si>
    <t>Medical school librarian and TEL Lead</t>
  </si>
  <si>
    <t>App development - instituitonal</t>
  </si>
  <si>
    <t>Course design with technology and boosting the process around it</t>
  </si>
  <si>
    <t>Technology Enhanced Learning Co-ordinator</t>
  </si>
  <si>
    <t>Support, Administration, Staff development/training, Technical support/development</t>
  </si>
  <si>
    <t>Learning Technologist/Associate Lecturer</t>
  </si>
  <si>
    <t>Senior Technician</t>
  </si>
  <si>
    <t>Apps for learning</t>
  </si>
  <si>
    <t>Customer Services Manager</t>
  </si>
  <si>
    <t>Support, Administration, Staff development/training</t>
  </si>
  <si>
    <t>Research data management</t>
  </si>
  <si>
    <t>OER SIG, Games and Learning SIG</t>
  </si>
  <si>
    <t>Project Officer</t>
  </si>
  <si>
    <t>Teaching, Research, Support, Administration, Staff development/training</t>
  </si>
  <si>
    <t>Further Education, Work-based learning, Adult and community learning, Industry</t>
  </si>
  <si>
    <t>International Organization</t>
  </si>
  <si>
    <t>M25 SIG, East Midlands SIG</t>
  </si>
  <si>
    <t>Operational Committees, West Midlands SIG</t>
  </si>
  <si>
    <t>Implementation Consultant</t>
  </si>
  <si>
    <t>Account Management/Sales/Training</t>
  </si>
  <si>
    <t>Teaching, Staff development/training, Technical support/development, Sales</t>
  </si>
  <si>
    <t>Higher Education, Work-based learning, Adult and community learning, Industry</t>
  </si>
  <si>
    <t>College or Further Education provider, University or Higher Education provider, Other learning provider, Commercial organisation</t>
  </si>
  <si>
    <t>Competency-based learning</t>
  </si>
  <si>
    <t>Learning Technology Co-ordinator</t>
  </si>
  <si>
    <t>Administration, Technical support/development</t>
  </si>
  <si>
    <t>Mobile learning/ course design online</t>
  </si>
  <si>
    <t>Research, Support, Staff development/training</t>
  </si>
  <si>
    <t>Wearable technology.</t>
  </si>
  <si>
    <t>Director of eLearning</t>
  </si>
  <si>
    <t>eSafety</t>
  </si>
  <si>
    <t xml:space="preserve">Senior lecturer </t>
  </si>
  <si>
    <t>Teaching, Research, Support, Administration, Staff development/training, Business Development RKE</t>
  </si>
  <si>
    <t>Research, Management/leadership, Support, Administration, Staff development/training, Technical support/development</t>
  </si>
  <si>
    <t>Blended learning pedagogy</t>
  </si>
  <si>
    <t>Platform manager Digital learning and communications</t>
  </si>
  <si>
    <t>Research, Management/leadership, Staff development/training, Technical support/development</t>
  </si>
  <si>
    <t>Operational Committees, #ALTC Blog (formerly ALT Online Newsletter) editor</t>
  </si>
  <si>
    <t>elearnign manager</t>
  </si>
  <si>
    <t>Ordinary Member, Not sure</t>
  </si>
  <si>
    <t>Teaching, Research, Management/leadership, Staff development/training</t>
  </si>
  <si>
    <t>Broader view of digital literacy as life/citizen skill</t>
  </si>
  <si>
    <t>Learning and Development Adviser</t>
  </si>
  <si>
    <t>Teaching, Support, Staff development/training</t>
  </si>
  <si>
    <t>Management/leadership, Support, Administration, Staff development/training, Technical support/development</t>
  </si>
  <si>
    <t>professor of technology enhanced learning</t>
  </si>
  <si>
    <t>Senior Lecturer in Computer Science</t>
  </si>
  <si>
    <t>Further Education, Higher Education, Adult and community learning, Third sector</t>
  </si>
  <si>
    <t>Administration, Staff development/training, Technical support/development</t>
  </si>
  <si>
    <t>media assignments</t>
  </si>
  <si>
    <t>Director of Learning, Teaching &amp; Assessment</t>
  </si>
  <si>
    <t>Research and Education</t>
  </si>
  <si>
    <t>Charity</t>
  </si>
  <si>
    <t>OER SIG, White Rose SIG</t>
  </si>
  <si>
    <t>Consultant in Learning Technology</t>
  </si>
  <si>
    <t>Most of the above</t>
  </si>
  <si>
    <t>Distance Learning Designer</t>
  </si>
  <si>
    <t>Research, Support, Staff development/training, Technical support/development</t>
  </si>
  <si>
    <t>Assistant Professor</t>
  </si>
  <si>
    <t>Teaching, Research, Management/leadership, Support, Staff development/training</t>
  </si>
  <si>
    <t>account manager</t>
  </si>
  <si>
    <t>supporting instituitons with ed tech</t>
  </si>
  <si>
    <t>Industry, Public body</t>
  </si>
  <si>
    <t>public body</t>
  </si>
  <si>
    <t xml:space="preserve">agile content </t>
  </si>
  <si>
    <t>Lecturer in Literacy and Numeracy - University of Essex Nursing Programmes</t>
  </si>
  <si>
    <t>I'm interested in research about the impact of TEL on long term retention and transferability, as opposed to a measurable short term impact.</t>
  </si>
  <si>
    <t>Assistant Director: E-Services &amp; Systems</t>
  </si>
  <si>
    <t>e-Developments Manager</t>
  </si>
  <si>
    <t xml:space="preserve">E-Learning Translational scentist </t>
  </si>
  <si>
    <t>Research, Staff development/training, Technical support/development</t>
  </si>
  <si>
    <t>Higher Education, Adult and community learning, Industry</t>
  </si>
  <si>
    <t>Wearable technology</t>
  </si>
  <si>
    <t>Learning Technology Support Officer</t>
  </si>
  <si>
    <t>head of e-learning</t>
  </si>
  <si>
    <t>Further Education, Work-based learning</t>
  </si>
  <si>
    <t>Teaching, Support, Staff development/training, Technical support/development</t>
  </si>
  <si>
    <t>Asia</t>
  </si>
  <si>
    <t>Pedagogical</t>
  </si>
  <si>
    <t>MOOC SIG, ViTAL SIG</t>
  </si>
  <si>
    <t>Senior Lecturer in TEL</t>
  </si>
  <si>
    <t>Teaching, Research, Support, Staff development/training, Technical support/development</t>
  </si>
  <si>
    <t>Programme Manager in Digital Pedgagoy</t>
  </si>
  <si>
    <t>Psychology Technician</t>
  </si>
  <si>
    <t>CMALT assessor</t>
  </si>
  <si>
    <t>Senior Librarian</t>
  </si>
  <si>
    <t>Research, Support, Administration, Staff development/training</t>
  </si>
  <si>
    <t>Adaptive (responsive) content</t>
  </si>
  <si>
    <t>freelance learning technologist</t>
  </si>
  <si>
    <t>self-employed</t>
  </si>
  <si>
    <t>tech for wellbeing</t>
  </si>
  <si>
    <t>Digital Learning Resources Coordinator</t>
  </si>
  <si>
    <t>Head of Service Delivery</t>
  </si>
  <si>
    <t>Learning &amp; Technology Analyst</t>
  </si>
  <si>
    <t>Bit of leadership, support, admin, technical support/development</t>
  </si>
  <si>
    <t xml:space="preserve">ambassador </t>
  </si>
  <si>
    <t xml:space="preserve">Freelance Consultant </t>
  </si>
  <si>
    <t>College or Further Education provider, Other learning provider, Third sector organisation</t>
  </si>
  <si>
    <t>Director of ITP</t>
  </si>
  <si>
    <t>Teaching, Research, Management/leadership, Mentoring, curriculum design</t>
  </si>
  <si>
    <t>College or Further Education provider, University or Higher Education provider, Other learning provider</t>
  </si>
  <si>
    <t>Educational Developer (TEL)</t>
  </si>
  <si>
    <t>Teaching, Support, Staff development/training, Technical support/development, Consultancy: both to academic staff and feeding into institutional strategy</t>
  </si>
  <si>
    <t>Digital Storytelling</t>
  </si>
  <si>
    <t>Technology Enhanced Learning and Digital Resources Development Officer</t>
  </si>
  <si>
    <t>Co-creator and course designer</t>
  </si>
  <si>
    <t>Director of Library Services &amp; Special Collections</t>
  </si>
  <si>
    <t>Support, Administration, Staff development/training, Technical support/development, Collection Management</t>
  </si>
  <si>
    <t>Retrieval software (ie for searching library/repository/archive catalogues)</t>
  </si>
  <si>
    <t>Teaching, Administration, Staff development/training, Technical support/development</t>
  </si>
  <si>
    <t xml:space="preserve">Learning Technologist </t>
  </si>
  <si>
    <t xml:space="preserve">Developing Learning Systems </t>
  </si>
  <si>
    <t>Teaching, Management/leadership, Support, Administration, Staff development/training, Technical support/development</t>
  </si>
  <si>
    <t>Learning Technologies Adviser</t>
  </si>
  <si>
    <t>Virtual Reality</t>
  </si>
  <si>
    <t>Senior Academic Developer</t>
  </si>
  <si>
    <t>Teaching, Staff development/training, Technical support/development</t>
  </si>
  <si>
    <t>flipped learning, new evidence based pedagogy</t>
  </si>
  <si>
    <t>Professor of Environmental Systems</t>
  </si>
  <si>
    <t>Online Distance Learning course design</t>
  </si>
  <si>
    <t>Online distance learning course design</t>
  </si>
  <si>
    <t>ViTAL SIG, East Midlands SIG</t>
  </si>
  <si>
    <t>E-Learning Co-ordinator</t>
  </si>
  <si>
    <t>Senior Lecturer and school blended learning lead</t>
  </si>
  <si>
    <t>Senior Lecturer: Education and Learning</t>
  </si>
  <si>
    <t>Teaching, Support, Staff development/training, Action Research</t>
  </si>
  <si>
    <t>Senior Learning technologist</t>
  </si>
  <si>
    <t>Video submission</t>
  </si>
  <si>
    <t>director</t>
  </si>
  <si>
    <t>Support, consultancy</t>
  </si>
  <si>
    <t>remote learner feedback</t>
  </si>
  <si>
    <t>Assistant Head of Department/Senior Lecturer</t>
  </si>
  <si>
    <t>Teaching, Research, Staff development/training</t>
  </si>
  <si>
    <t>Distance Education Advisor</t>
  </si>
  <si>
    <t>Teaching, Research, Administration, Staff development/training</t>
  </si>
  <si>
    <t>digital skills - we are exploring a new framework http://allaboardhe.org/digital-skills-framework/</t>
  </si>
  <si>
    <t>Business Development</t>
  </si>
  <si>
    <t>Learning Resource Manager</t>
  </si>
  <si>
    <t>divergent digital practices, digital technologies in support of enquiry based learning</t>
  </si>
  <si>
    <t>Content Developer</t>
  </si>
  <si>
    <t>Looking at Technical Pedagogical Content Knowledge and Information Literacy in Further Education.</t>
  </si>
  <si>
    <t>VLE &amp; MIS Manager</t>
  </si>
  <si>
    <t>Teaching, Support, Administration, Staff development/training</t>
  </si>
  <si>
    <t xml:space="preserve">1:1 device deployment </t>
  </si>
  <si>
    <t>eLearning technologist</t>
  </si>
  <si>
    <t>OER SIG, M25 SIG</t>
  </si>
  <si>
    <t>Gender queer</t>
  </si>
  <si>
    <t>Critical and queer pedagogy</t>
  </si>
  <si>
    <t>Digital Projects Officer</t>
  </si>
  <si>
    <t>Teaching, Management/leadership, Support, Staff development/training, Technical support/development</t>
  </si>
  <si>
    <t>Subject Lead/principal Lecturer</t>
  </si>
  <si>
    <t>digital citizenship</t>
  </si>
  <si>
    <t>Development of academic staff</t>
  </si>
  <si>
    <t>Digital Learning Practitioner</t>
  </si>
  <si>
    <t>iBeacons! Question (probably in the wrong position within this survey!) How much interaction is there between the work of ALT and museums and galleries etc? There is a tremendous network DLNET "Digital Learning Network" which is very much worth a look. These institutions are doing some fantastic work with interactive and learning technologies that we could emulate. We all share the same objective - to educate, enhance and inspire!</t>
  </si>
  <si>
    <t>Peer assessment - plus the electronic management of assessment</t>
  </si>
  <si>
    <t>Employed part-time, Self-employed, Retired</t>
  </si>
  <si>
    <t>Associate Lecturer</t>
  </si>
  <si>
    <t>Executive Director, Education Design Services</t>
  </si>
  <si>
    <t>eLearning Services Manager</t>
  </si>
  <si>
    <t>Management/leadership, Technical support/development</t>
  </si>
  <si>
    <t xml:space="preserve">Senior teaching fellow </t>
  </si>
  <si>
    <t>Research, Management/leadership, Administration, Technical support/development</t>
  </si>
  <si>
    <t>Open web</t>
  </si>
  <si>
    <t>Outside of Europe, Mexico</t>
  </si>
  <si>
    <t>Post-doc researcher</t>
  </si>
  <si>
    <t>Internet of Things (integration of processes and information sources)</t>
  </si>
  <si>
    <t>Principal/Senior Lecturer</t>
  </si>
  <si>
    <t>Higher Education, Anglican Church</t>
  </si>
  <si>
    <t>University or Higher Education provider, Anglican Church</t>
  </si>
  <si>
    <t>eLearning consultant/Senior Academic Technologist</t>
  </si>
  <si>
    <t>Website development</t>
  </si>
  <si>
    <t>Associate Member, Registered for CMALT (CMALT candidate)</t>
  </si>
  <si>
    <t>E-Learning Technologist</t>
  </si>
  <si>
    <t>Alternative Modes of Delivery agenda</t>
  </si>
  <si>
    <t>Senior Academic Technologist</t>
  </si>
  <si>
    <t>E-Learning Advisor</t>
  </si>
  <si>
    <t>Learning Technology Development Officer</t>
  </si>
  <si>
    <t>Teaching, Research, Management/leadership, Staff development/training, Technical support/development</t>
  </si>
  <si>
    <t>Professor of TEL</t>
  </si>
  <si>
    <t>Digital Literacies Assistant</t>
  </si>
  <si>
    <t>Google Classroom</t>
  </si>
  <si>
    <t>Research, Management/leadership, Support, Administration, Staff development/training</t>
  </si>
  <si>
    <t>NHS Trusts</t>
  </si>
  <si>
    <t>Workplace Learning: xAPI, Increased value of Informal Learning, Learners taking ownership of their learning, Normalisation of learning technology (i.e. it becomes accepted as the standard), digital literacy of trainers and students.</t>
  </si>
  <si>
    <t>Research Assistant</t>
  </si>
  <si>
    <t>learning Technologist</t>
  </si>
  <si>
    <t>Blended Learning</t>
  </si>
  <si>
    <t>Elearning Adviser</t>
  </si>
  <si>
    <t>Administration, Staff development/training, Technical support/development, Content development/Instructional design</t>
  </si>
  <si>
    <t>Outside of Europe, Canada</t>
  </si>
  <si>
    <t>Associate Professor, School Director</t>
  </si>
  <si>
    <t>Senior academic development advisor, TEL</t>
  </si>
  <si>
    <t>Research, Staff development/training</t>
  </si>
  <si>
    <t>Operational Committees, Conference programme Committee</t>
  </si>
  <si>
    <t>Learning &amp; Teaching Development Officer</t>
  </si>
  <si>
    <t>App development</t>
  </si>
  <si>
    <t>Unemployed, Studying</t>
  </si>
  <si>
    <t>Associate Tutor in HE</t>
  </si>
  <si>
    <t>creation of learning materials</t>
  </si>
  <si>
    <t>unemployed.  Studying.</t>
  </si>
  <si>
    <t>pedagogy of TEL</t>
  </si>
  <si>
    <t>Strategic/Advisory</t>
  </si>
  <si>
    <t>eLearning support assistant</t>
  </si>
  <si>
    <t>Support, Technical support/development, open educational resource development</t>
  </si>
  <si>
    <t>Operational Committees, Central Executive Committee</t>
  </si>
  <si>
    <t>Project Manager</t>
  </si>
  <si>
    <t>Director of Innovation and Technology</t>
  </si>
  <si>
    <t>Security</t>
  </si>
  <si>
    <t>College or Further Education provider, University or Higher Education provider, Third sector organisation</t>
  </si>
  <si>
    <t>Journal editorial board, Not sure / none of these</t>
  </si>
  <si>
    <t xml:space="preserve">Associate Professor </t>
  </si>
  <si>
    <t>professor</t>
  </si>
  <si>
    <t>Senior Learning Designer</t>
  </si>
  <si>
    <t>Curriculum Development</t>
  </si>
  <si>
    <t>e-learning excellence coach</t>
  </si>
  <si>
    <t>Educational Development Officer (Instructional Design)</t>
  </si>
  <si>
    <t>Virtual Reality, Augmented Reality, Mixed Reality</t>
  </si>
  <si>
    <t>MOOC SIG, North West England SIG</t>
  </si>
  <si>
    <t>E Learning Team Leader</t>
  </si>
  <si>
    <t>Technical Specialist in eLearning</t>
  </si>
  <si>
    <t>Mixture of technical, pedagogic and project-based</t>
  </si>
  <si>
    <t>Lecturer in Education</t>
  </si>
  <si>
    <t>Research, Management/leadership, Support, Staff development/training, Technical support/development</t>
  </si>
  <si>
    <t>Libraries &amp; eLearning manager</t>
  </si>
  <si>
    <t>Staff skills development</t>
  </si>
  <si>
    <t>Student Advocate</t>
  </si>
  <si>
    <t>Professional services</t>
  </si>
  <si>
    <t>Relationship management</t>
  </si>
  <si>
    <t>Learning Technology Development Office / Associate Tutor</t>
  </si>
  <si>
    <t>Teaching, Research, Support, Administration, Staff development/training, Technical support/development, Consultancy; Curriculum / Learnikng Object design</t>
  </si>
  <si>
    <t>TEL Education Development Manager</t>
  </si>
  <si>
    <t>100% online learning overseas</t>
  </si>
  <si>
    <t>Teaching, Management/leadership, Staff development/training, Learning Technologist, Line Manager, Lead Internal Verifier and Assessor</t>
  </si>
  <si>
    <t>-</t>
  </si>
  <si>
    <t>Academic development</t>
  </si>
  <si>
    <t>Distance learning</t>
  </si>
  <si>
    <t>Assistant Head of School</t>
  </si>
  <si>
    <t>Teaching, Research, Management/leadership, Administration</t>
  </si>
  <si>
    <t>Augmented reality</t>
  </si>
  <si>
    <t>Learning Technologist / Research Coordinator</t>
  </si>
  <si>
    <t>Leanring Technologies Adviser</t>
  </si>
  <si>
    <t>ViTAL SIG, Games and Learning SIG, White Rose SIG</t>
  </si>
  <si>
    <t>Teaching, Research, Management/leadership, Administration, Staff development/training</t>
  </si>
  <si>
    <t>Online content development eg Articulate Studio, Adobe Captivate</t>
  </si>
  <si>
    <t>Senior Lecturer in Education</t>
  </si>
  <si>
    <t>1. How important have the following been to your work over the past year? [MOOCs, SPOCs, TOOCs etc]2</t>
  </si>
  <si>
    <t>1. How important have the following been to your work over the past year? [Game based learning]3</t>
  </si>
  <si>
    <t>3. And how important do you expect the following will be for you in the coming year? [MOOCs, SPOCs, TOOCs etc]4</t>
  </si>
  <si>
    <t>3. And how important do you expect the following will be for you in the coming year? [Game based learning]5</t>
  </si>
  <si>
    <t>3. And how important do you expect the following will be for you in the coming year? [MOOCs, SPOCs, TOOCs etc]6</t>
  </si>
  <si>
    <t>5. Which of the following do you currently make use of? [Other training/support]7</t>
  </si>
  <si>
    <t>1. How important have the following been to your work over the past year? [MOOCs, SPOCs, TOOCs etc]8</t>
  </si>
  <si>
    <t>One-to-One Device initiatives</t>
  </si>
  <si>
    <t>Assistive technologies</t>
  </si>
  <si>
    <t>Digital repositories</t>
  </si>
  <si>
    <t>Bring Your Own Device (BYOD) initiatives</t>
  </si>
  <si>
    <t>Electronic assessment, submission &amp; feedback tools</t>
  </si>
  <si>
    <t>Bring Your Own Device (BYOD)</t>
  </si>
  <si>
    <t>Social networking</t>
  </si>
  <si>
    <t>Data and Analytics</t>
  </si>
  <si>
    <t>Collaborative tools (e.g.  Google Apps)</t>
  </si>
  <si>
    <t>Electronic assessment, submission &amp; feedback</t>
  </si>
  <si>
    <t>Media production</t>
  </si>
  <si>
    <t>Open Education</t>
  </si>
  <si>
    <t>Web conferencing/ virtual classrooms</t>
  </si>
  <si>
    <t>4. For you, in your context how important are our aims outlined above for you?</t>
  </si>
  <si>
    <t>CM</t>
  </si>
  <si>
    <t>Learning</t>
  </si>
  <si>
    <t>Technologist</t>
  </si>
  <si>
    <t>Senior</t>
  </si>
  <si>
    <t>of</t>
  </si>
  <si>
    <t>Technology</t>
  </si>
  <si>
    <t>Development</t>
  </si>
  <si>
    <t>in</t>
  </si>
  <si>
    <t>and</t>
  </si>
  <si>
    <t>eLearning</t>
  </si>
  <si>
    <t>Education</t>
  </si>
  <si>
    <t>Digital</t>
  </si>
  <si>
    <t>Officer</t>
  </si>
  <si>
    <t>Developer</t>
  </si>
  <si>
    <t>TEL</t>
  </si>
  <si>
    <t>Head</t>
  </si>
  <si>
    <t>Consultant</t>
  </si>
  <si>
    <t>Assistant</t>
  </si>
  <si>
    <t>manager</t>
  </si>
  <si>
    <t>learning</t>
  </si>
  <si>
    <t>Associate</t>
  </si>
  <si>
    <t>Technologies</t>
  </si>
  <si>
    <t>technologist</t>
  </si>
  <si>
    <t>Services</t>
  </si>
  <si>
    <t>Adviser</t>
  </si>
  <si>
    <t>Project</t>
  </si>
  <si>
    <t>E-Learning</t>
  </si>
  <si>
    <t>Educational</t>
  </si>
  <si>
    <t>Design</t>
  </si>
  <si>
    <t>Resources</t>
  </si>
  <si>
    <t>University</t>
  </si>
  <si>
    <t>Co-ordinator</t>
  </si>
  <si>
    <t>Designer</t>
  </si>
  <si>
    <t>Coordinator</t>
  </si>
  <si>
    <t>Fellow</t>
  </si>
  <si>
    <t>E-learning</t>
  </si>
  <si>
    <t>Specialist</t>
  </si>
  <si>
    <t>e-Learning</t>
  </si>
  <si>
    <t>Distance</t>
  </si>
  <si>
    <t>researcher</t>
  </si>
  <si>
    <t>Enhanced</t>
  </si>
  <si>
    <t>e-learning</t>
  </si>
  <si>
    <t>fellow</t>
  </si>
  <si>
    <t>Principal</t>
  </si>
  <si>
    <t>school</t>
  </si>
  <si>
    <t>Libraries</t>
  </si>
  <si>
    <t>Systems</t>
  </si>
  <si>
    <t>Technician</t>
  </si>
  <si>
    <t>technology</t>
  </si>
  <si>
    <t>Platform</t>
  </si>
  <si>
    <t>Customer</t>
  </si>
  <si>
    <t>Psychology</t>
  </si>
  <si>
    <t>Department</t>
  </si>
  <si>
    <t>Instructional</t>
  </si>
  <si>
    <t>freelance</t>
  </si>
  <si>
    <t>Computer</t>
  </si>
  <si>
    <t>Special</t>
  </si>
  <si>
    <t>Technologist/Associate</t>
  </si>
  <si>
    <t>Elearning</t>
  </si>
  <si>
    <t>am</t>
  </si>
  <si>
    <t>Practitioner</t>
  </si>
  <si>
    <t>Nursing</t>
  </si>
  <si>
    <t>Programmes</t>
  </si>
  <si>
    <t>MIS</t>
  </si>
  <si>
    <t>Technical</t>
  </si>
  <si>
    <t>Medical</t>
  </si>
  <si>
    <t>coach</t>
  </si>
  <si>
    <t>Office</t>
  </si>
  <si>
    <t>Leader</t>
  </si>
  <si>
    <t>Advocate</t>
  </si>
  <si>
    <t>teaching</t>
  </si>
  <si>
    <t>Translational</t>
  </si>
  <si>
    <t>Post-doc</t>
  </si>
  <si>
    <t>Literacy</t>
  </si>
  <si>
    <t>Implementation</t>
  </si>
  <si>
    <t>VLE</t>
  </si>
  <si>
    <t>Open</t>
  </si>
  <si>
    <t>Programme</t>
  </si>
  <si>
    <t>advisor</t>
  </si>
  <si>
    <t>communications</t>
  </si>
  <si>
    <t>Innovation</t>
  </si>
  <si>
    <t>elearning</t>
  </si>
  <si>
    <t>Lead</t>
  </si>
  <si>
    <t>Pedgagoy</t>
  </si>
  <si>
    <t>Team</t>
  </si>
  <si>
    <t>Literacies</t>
  </si>
  <si>
    <t>consultant/Senior</t>
  </si>
  <si>
    <t>EdD</t>
  </si>
  <si>
    <t>elearnign</t>
  </si>
  <si>
    <t>librarian</t>
  </si>
  <si>
    <t>lead</t>
  </si>
  <si>
    <t>the</t>
  </si>
  <si>
    <t>Department/Senior</t>
  </si>
  <si>
    <t>eResources</t>
  </si>
  <si>
    <t>Curriculum</t>
  </si>
  <si>
    <t>ICT</t>
  </si>
  <si>
    <t>Career</t>
  </si>
  <si>
    <t>but</t>
  </si>
  <si>
    <t>blended</t>
  </si>
  <si>
    <t>ITP</t>
  </si>
  <si>
    <t>excellence</t>
  </si>
  <si>
    <t>research</t>
  </si>
  <si>
    <t>academic</t>
  </si>
  <si>
    <t>Collections</t>
  </si>
  <si>
    <t>Coach</t>
  </si>
  <si>
    <t>Business</t>
  </si>
  <si>
    <t>Environmental</t>
  </si>
  <si>
    <t>development</t>
  </si>
  <si>
    <t>Executive</t>
  </si>
  <si>
    <t>Resource</t>
  </si>
  <si>
    <t>Teacher</t>
  </si>
  <si>
    <t>enhanced</t>
  </si>
  <si>
    <t>Professional</t>
  </si>
  <si>
    <t>Content</t>
  </si>
  <si>
    <t>Principal/Senior</t>
  </si>
  <si>
    <t>Library</t>
  </si>
  <si>
    <t>Numeracy</t>
  </si>
  <si>
    <t>support</t>
  </si>
  <si>
    <t>scentist</t>
  </si>
  <si>
    <t>doctoral</t>
  </si>
  <si>
    <t>Assessment</t>
  </si>
  <si>
    <t>Science</t>
  </si>
  <si>
    <t>Projects</t>
  </si>
  <si>
    <t>e-Developments</t>
  </si>
  <si>
    <t>Leanring</t>
  </si>
  <si>
    <t>head</t>
  </si>
  <si>
    <t>Analyst</t>
  </si>
  <si>
    <t>Essex</t>
  </si>
  <si>
    <t>E-Services</t>
  </si>
  <si>
    <t>Freelance</t>
  </si>
  <si>
    <t>assistant</t>
  </si>
  <si>
    <t>Service</t>
  </si>
  <si>
    <t>also</t>
  </si>
  <si>
    <t>designer</t>
  </si>
  <si>
    <t>Subject</t>
  </si>
  <si>
    <t>with</t>
  </si>
  <si>
    <t>Architect</t>
  </si>
  <si>
    <t>Lead/principal</t>
  </si>
  <si>
    <t>Delivery</t>
  </si>
  <si>
    <t>HE</t>
  </si>
  <si>
    <t>account</t>
  </si>
  <si>
    <t>CH</t>
  </si>
  <si>
    <t>5. Which of the following do you currently make use of? (ALT Members Only)</t>
  </si>
  <si>
    <t>Yes (members)</t>
  </si>
  <si>
    <t>Unaware of (members)</t>
  </si>
  <si>
    <t>No (members)</t>
  </si>
  <si>
    <t>Yes (all)</t>
  </si>
  <si>
    <t>Unaware of (all)</t>
  </si>
  <si>
    <t>No (all)</t>
  </si>
  <si>
    <t>Yes 2015</t>
  </si>
  <si>
    <t>Yes 2014</t>
  </si>
  <si>
    <t>5. Which of the following do you currently make use of? (2014/15 comparison ALT Members Only)</t>
  </si>
  <si>
    <t>Bespoke software development</t>
  </si>
  <si>
    <t>U</t>
  </si>
  <si>
    <t>Electronic assessment and submission tools</t>
  </si>
  <si>
    <t>V</t>
  </si>
  <si>
    <t>Very important (2015)</t>
  </si>
  <si>
    <t>Important (2015)</t>
  </si>
  <si>
    <t>Neutral  (2015)</t>
  </si>
  <si>
    <t>Neutral (2015)</t>
  </si>
  <si>
    <t>Unimportant (2015)</t>
  </si>
  <si>
    <t>Not at all important  (2015)</t>
  </si>
  <si>
    <t>Don't know  (2015)</t>
  </si>
  <si>
    <t>Very important (2014)</t>
  </si>
  <si>
    <t>Important (2014)</t>
  </si>
  <si>
    <t>Neutral (2014)</t>
  </si>
  <si>
    <t>Unimportant (2014)</t>
  </si>
  <si>
    <t>Not at all important (2014)</t>
  </si>
  <si>
    <t>Don't know (2014)</t>
  </si>
  <si>
    <t>How important have the following been to your work over the past year?  (2014 and 2015 comparison)</t>
  </si>
  <si>
    <t>1. How important have the following been to your work over the past year? (2014)</t>
  </si>
  <si>
    <t>BB</t>
  </si>
  <si>
    <t xml:space="preserve">Bespoke software development </t>
  </si>
  <si>
    <t>BC</t>
  </si>
  <si>
    <t xml:space="preserve">Electronic assessment and submission tools </t>
  </si>
  <si>
    <t>BD</t>
  </si>
  <si>
    <t>How important do you expect the following will be for you in the coming year?  (2014 and 2015 comparison)</t>
  </si>
  <si>
    <t>Strongly Agree (2014)</t>
  </si>
  <si>
    <t>Agree (2014)</t>
  </si>
  <si>
    <t>Disagree (2014)</t>
  </si>
  <si>
    <t>Strong Disagree (2014)</t>
  </si>
  <si>
    <t>Strongly Agree (2015)</t>
  </si>
  <si>
    <t>Agree (2015)</t>
  </si>
  <si>
    <t>Disagree (2015)</t>
  </si>
  <si>
    <t>Strong Disagree (2015)</t>
  </si>
  <si>
    <t>CL</t>
  </si>
  <si>
    <t>Virtual~Reality</t>
  </si>
  <si>
    <t>App~development</t>
  </si>
  <si>
    <t>digital~literacy</t>
  </si>
  <si>
    <t>Internet~of~Things</t>
  </si>
  <si>
    <t>Staff~skills~development</t>
  </si>
  <si>
    <t>Wearable~technology</t>
  </si>
  <si>
    <t>1:1~device~deployment</t>
  </si>
  <si>
    <t>digital~citizenship</t>
  </si>
  <si>
    <t>agile~content</t>
  </si>
  <si>
    <t>Critical~pedagogy</t>
  </si>
  <si>
    <t>simulation</t>
  </si>
  <si>
    <t>Blended~Learning</t>
  </si>
  <si>
    <t>media~assignments</t>
  </si>
  <si>
    <t>virtual~exchange</t>
  </si>
  <si>
    <t>iBeacons</t>
  </si>
  <si>
    <t>Augmented~Reality</t>
  </si>
  <si>
    <t>Competency-based~learning</t>
  </si>
  <si>
    <t>capability~framework</t>
  </si>
  <si>
    <t>Retrieval~software</t>
  </si>
  <si>
    <t>queer~pedagogy</t>
  </si>
  <si>
    <t>Adaptive~content</t>
  </si>
  <si>
    <t>remote~learner~feedback</t>
  </si>
  <si>
    <t>Online~distance</t>
  </si>
  <si>
    <t>Video~submission</t>
  </si>
  <si>
    <t>open~educational~practices</t>
  </si>
  <si>
    <t>Managed~devices</t>
  </si>
  <si>
    <t>Everyday~platforms~for~learning</t>
  </si>
  <si>
    <t>Google~Classroom</t>
  </si>
  <si>
    <t>evidence~based~pedagogy</t>
  </si>
  <si>
    <t>Mobile~learning</t>
  </si>
  <si>
    <t>Peer~assessment</t>
  </si>
  <si>
    <t>Alternative~Modes~of~Delivery</t>
  </si>
  <si>
    <t>Development~of~academic~staff</t>
  </si>
  <si>
    <t>Website~development</t>
  </si>
  <si>
    <t>flipped~learning</t>
  </si>
  <si>
    <t>Blended~learning</t>
  </si>
  <si>
    <t>Workplace~Learning</t>
  </si>
  <si>
    <t>Distance~learning</t>
  </si>
  <si>
    <t>Research~data~management</t>
  </si>
  <si>
    <t>social~media~video~streaming</t>
  </si>
  <si>
    <t>digital~skills</t>
  </si>
  <si>
    <t>enquiry~based~learning</t>
  </si>
  <si>
    <t>Open~web</t>
  </si>
  <si>
    <t>Communities~of~practice</t>
  </si>
  <si>
    <t>online~learning~overseas</t>
  </si>
  <si>
    <t>tech~for~wellbeing</t>
  </si>
  <si>
    <t>Online~content~development</t>
  </si>
  <si>
    <t>pedagogy~of~TEL</t>
  </si>
  <si>
    <t>Mixed~Reality</t>
  </si>
  <si>
    <t>flexible~assessment</t>
  </si>
  <si>
    <t>Digital~Storytelling</t>
  </si>
  <si>
    <t>Wearable~Tech</t>
  </si>
  <si>
    <t>course~design</t>
  </si>
  <si>
    <t>Course~design</t>
  </si>
  <si>
    <t>electronic~management~of~assessment</t>
  </si>
  <si>
    <t>divergent~digital~practices</t>
  </si>
  <si>
    <t>Augmented~reality</t>
  </si>
  <si>
    <t>online~discussion~forums</t>
  </si>
  <si>
    <t>Increasing/decreasing importance</t>
  </si>
  <si>
    <t>Change in agreement</t>
  </si>
  <si>
    <t>Professional incentives</t>
  </si>
  <si>
    <t xml:space="preserve">Changing administrative processes </t>
  </si>
  <si>
    <t xml:space="preserve">Organisational structure </t>
  </si>
  <si>
    <t xml:space="preserve">Recognition for career development </t>
  </si>
  <si>
    <t>Existing infrastructure</t>
  </si>
  <si>
    <t>Strategy and leadership</t>
  </si>
  <si>
    <t xml:space="preserve">Support staff </t>
  </si>
  <si>
    <t>Dedicated time</t>
  </si>
  <si>
    <t xml:space="preserve">Staff development opportunities </t>
  </si>
  <si>
    <t xml:space="preserve">Institutional culture </t>
  </si>
  <si>
    <t>Colleagues' commitment </t>
  </si>
  <si>
    <t>Colleagues' knowledge/expertise</t>
  </si>
  <si>
    <t>Engagement from students/learners</t>
  </si>
  <si>
    <t>Colleagues' knowledge / expertise</t>
  </si>
  <si>
    <t>Engagement from students / learners</t>
  </si>
  <si>
    <t>BY</t>
  </si>
  <si>
    <t>CD</t>
  </si>
  <si>
    <t>This .XLS file contains the annonymised data and generated graphs for the Association for Learning Technology (ALT) Annual Survey data for 2015.
The survey was publically accessible from 1st December 2015 until 16th January 2016. 
This data has been made available under a:</t>
  </si>
  <si>
    <t>CK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</si>
</sst>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0%"/>
  </numFmts>
  <fonts count="16" x14ac:knownFonts="1">
    <font>
      <sz val="10"/>
      <name val="Arial"/>
    </font>
    <font>
      <sz val="10"/>
      <name val="Arial"/>
    </font>
    <font>
      <sz val="10"/>
      <color rgb="FF000000"/>
      <name val="Arial"/>
      <family val="2"/>
    </font>
    <font>
      <b/>
      <sz val="10"/>
      <color rgb="FF000000"/>
      <name val="Arial"/>
      <family val="2"/>
    </font>
    <font>
      <sz val="10"/>
      <color rgb="FF666666"/>
      <name val="Arial"/>
      <family val="2"/>
    </font>
    <font>
      <sz val="10"/>
      <name val="Arial"/>
      <family val="2"/>
    </font>
    <font>
      <b/>
      <sz val="13.5"/>
      <color rgb="FF000000"/>
      <name val="Arial"/>
      <family val="2"/>
    </font>
    <font>
      <i/>
      <sz val="8"/>
      <color theme="0" tint="-0.249977111117893"/>
      <name val="Arial"/>
      <family val="2"/>
    </font>
    <font>
      <i/>
      <sz val="9"/>
      <color theme="0" tint="-0.249977111117893"/>
      <name val="Arial"/>
      <family val="2"/>
    </font>
    <font>
      <sz val="16"/>
      <color rgb="FF079948"/>
      <name val="Arial"/>
      <family val="2"/>
    </font>
    <font>
      <b/>
      <sz val="10"/>
      <name val="Arial"/>
      <family val="2"/>
    </font>
    <font>
      <u/>
      <sz val="10"/>
      <color theme="10"/>
      <name val="Arial"/>
      <family val="2"/>
    </font>
    <font>
      <b/>
      <sz val="16"/>
      <color theme="0"/>
      <name val="Arial"/>
      <family val="2"/>
    </font>
    <font>
      <i/>
      <sz val="10"/>
      <name val="Arial"/>
      <family val="2"/>
    </font>
    <font>
      <sz val="9"/>
      <color rgb="FF000000"/>
      <name val="Arial"/>
      <family val="2"/>
    </font>
    <font>
      <sz val="11"/>
      <color rgb="FF9C0006"/>
      <name val="Calibri"/>
      <family val="2"/>
      <scheme val="minor"/>
    </font>
  </fonts>
  <fills count="5">
    <fill>
      <patternFill patternType="none"/>
    </fill>
    <fill>
      <patternFill patternType="gray125"/>
    </fill>
    <fill>
      <patternFill patternType="solid">
        <fgColor rgb="FFFFFFFF"/>
        <bgColor indexed="64"/>
      </patternFill>
    </fill>
    <fill>
      <patternFill patternType="solid">
        <fgColor rgb="FF079948"/>
        <bgColor indexed="64"/>
      </patternFill>
    </fill>
    <fill>
      <patternFill patternType="solid">
        <fgColor rgb="FFFFC7CE"/>
      </patternFill>
    </fill>
  </fills>
  <borders count="2">
    <border>
      <left/>
      <right/>
      <top/>
      <bottom/>
      <diagonal/>
    </border>
    <border>
      <left/>
      <right/>
      <top/>
      <bottom/>
      <diagonal/>
    </border>
  </borders>
  <cellStyleXfs count="4">
    <xf numFmtId="0" fontId="0" fillId="0" borderId="0"/>
    <xf numFmtId="9" fontId="1" fillId="0" borderId="0" applyFont="0" applyFill="0" applyBorder="0" applyAlignment="0" applyProtection="0"/>
    <xf numFmtId="0" fontId="11" fillId="0" borderId="0" applyNumberFormat="0" applyFill="0" applyBorder="0" applyAlignment="0" applyProtection="0"/>
    <xf numFmtId="0" fontId="15" fillId="4" borderId="0" applyNumberFormat="0" applyBorder="0" applyAlignment="0" applyProtection="0"/>
  </cellStyleXfs>
  <cellXfs count="39">
    <xf numFmtId="0" fontId="0" fillId="0" borderId="0" xfId="0"/>
    <xf numFmtId="0" fontId="1" fillId="0" borderId="1" xfId="0" applyFont="1" applyBorder="1" applyAlignment="1"/>
    <xf numFmtId="9" fontId="0" fillId="0" borderId="0" xfId="1" applyFont="1"/>
    <xf numFmtId="0" fontId="2" fillId="2" borderId="0" xfId="0" applyFont="1" applyFill="1" applyAlignment="1">
      <alignment horizontal="left" vertical="top"/>
    </xf>
    <xf numFmtId="0" fontId="3" fillId="2" borderId="0" xfId="0" applyFont="1" applyFill="1" applyAlignment="1">
      <alignment horizontal="right" vertical="top" wrapText="1" indent="1"/>
    </xf>
    <xf numFmtId="9" fontId="4" fillId="2" borderId="0" xfId="0" applyNumberFormat="1" applyFont="1" applyFill="1" applyAlignment="1">
      <alignment horizontal="right" vertical="top" wrapText="1" indent="1"/>
    </xf>
    <xf numFmtId="0" fontId="5" fillId="0" borderId="0" xfId="0" applyFont="1"/>
    <xf numFmtId="0" fontId="6" fillId="0" borderId="0" xfId="0" applyFont="1" applyAlignment="1">
      <alignment vertical="center"/>
    </xf>
    <xf numFmtId="9" fontId="0" fillId="0" borderId="0" xfId="0" applyNumberFormat="1"/>
    <xf numFmtId="0" fontId="5" fillId="0" borderId="0" xfId="0" quotePrefix="1" applyFont="1"/>
    <xf numFmtId="0" fontId="0" fillId="0" borderId="0" xfId="0" applyAlignment="1">
      <alignment wrapText="1"/>
    </xf>
    <xf numFmtId="0" fontId="5" fillId="0" borderId="0" xfId="0" applyFont="1" applyAlignment="1">
      <alignment wrapText="1"/>
    </xf>
    <xf numFmtId="0" fontId="1" fillId="0" borderId="1" xfId="0" applyFont="1" applyBorder="1" applyAlignment="1">
      <alignment wrapText="1"/>
    </xf>
    <xf numFmtId="22" fontId="0" fillId="0" borderId="0" xfId="0" applyNumberFormat="1" applyAlignment="1">
      <alignment wrapText="1"/>
    </xf>
    <xf numFmtId="22" fontId="1" fillId="0" borderId="1" xfId="0" applyNumberFormat="1" applyFont="1" applyBorder="1" applyAlignment="1"/>
    <xf numFmtId="22" fontId="0" fillId="0" borderId="0" xfId="0" applyNumberFormat="1"/>
    <xf numFmtId="1" fontId="7" fillId="0" borderId="0" xfId="0" applyNumberFormat="1" applyFont="1"/>
    <xf numFmtId="0" fontId="8" fillId="0" borderId="0" xfId="0" applyFont="1"/>
    <xf numFmtId="0" fontId="10" fillId="0" borderId="0" xfId="0" applyFont="1"/>
    <xf numFmtId="0" fontId="11" fillId="0" borderId="0" xfId="2" applyAlignment="1">
      <alignment horizontal="center"/>
    </xf>
    <xf numFmtId="0" fontId="9" fillId="3" borderId="0" xfId="0" applyFont="1" applyFill="1" applyAlignment="1">
      <alignment horizontal="center"/>
    </xf>
    <xf numFmtId="0" fontId="12" fillId="3" borderId="0" xfId="0" applyFont="1" applyFill="1" applyAlignment="1">
      <alignment horizontal="right" vertical="center"/>
    </xf>
    <xf numFmtId="0" fontId="13" fillId="0" borderId="0" xfId="0" applyFont="1" applyAlignment="1">
      <alignment wrapText="1"/>
    </xf>
    <xf numFmtId="0" fontId="0" fillId="0" borderId="0" xfId="0" applyFont="1" applyAlignment="1"/>
    <xf numFmtId="0" fontId="1" fillId="0" borderId="0" xfId="0" applyFont="1" applyAlignment="1"/>
    <xf numFmtId="164" fontId="1" fillId="0" borderId="0" xfId="0" applyNumberFormat="1" applyFont="1" applyAlignment="1"/>
    <xf numFmtId="1" fontId="3" fillId="2" borderId="0" xfId="0" applyNumberFormat="1" applyFont="1" applyFill="1" applyAlignment="1">
      <alignment horizontal="right" vertical="top" wrapText="1" indent="1"/>
    </xf>
    <xf numFmtId="165" fontId="4" fillId="2" borderId="0" xfId="0" applyNumberFormat="1" applyFont="1" applyFill="1" applyAlignment="1">
      <alignment horizontal="right" vertical="top" wrapText="1" indent="1"/>
    </xf>
    <xf numFmtId="0" fontId="5" fillId="0" borderId="0" xfId="0" applyFont="1" applyAlignment="1">
      <alignment vertical="center" wrapText="1"/>
    </xf>
    <xf numFmtId="0" fontId="14" fillId="0" borderId="0" xfId="0" applyFont="1"/>
    <xf numFmtId="9" fontId="5" fillId="0" borderId="0" xfId="0" applyNumberFormat="1" applyFont="1"/>
    <xf numFmtId="0" fontId="0" fillId="0" borderId="0" xfId="0" applyAlignment="1">
      <alignment vertical="center" wrapText="1"/>
    </xf>
    <xf numFmtId="0" fontId="15" fillId="4" borderId="0" xfId="3"/>
    <xf numFmtId="9" fontId="15" fillId="4" borderId="0" xfId="3" applyNumberFormat="1"/>
    <xf numFmtId="165" fontId="0" fillId="0" borderId="0" xfId="1" applyNumberFormat="1" applyFont="1"/>
    <xf numFmtId="9" fontId="0" fillId="0" borderId="0" xfId="1" applyNumberFormat="1" applyFont="1"/>
    <xf numFmtId="165" fontId="0" fillId="0" borderId="0" xfId="0" applyNumberFormat="1"/>
    <xf numFmtId="165" fontId="5" fillId="0" borderId="0" xfId="0" applyNumberFormat="1" applyFont="1"/>
    <xf numFmtId="0" fontId="0" fillId="0" borderId="0" xfId="0" applyAlignment="1">
      <alignment horizontal="center"/>
    </xf>
  </cellXfs>
  <cellStyles count="4">
    <cellStyle name="Bad" xfId="3" builtinId="27"/>
    <cellStyle name="Hyperlink" xfId="2" builtinId="8"/>
    <cellStyle name="Normal" xfId="0" builtinId="0"/>
    <cellStyle name="Percent" xfId="1" builtinId="5"/>
  </cellStyles>
  <dxfs count="181">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 formatCode="dd/mm/yyyy\ hh:mm"/>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m/d/yyyy\ h:mm:ss"/>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s>
  <tableStyles count="0" defaultTableStyle="TableStyleMedium9" defaultPivotStyle="PivotStyleMedium4"/>
  <colors>
    <mruColors>
      <color rgb="FF6ABE84"/>
      <color rgb="FF079948"/>
      <color rgb="FFF8A764"/>
      <color rgb="FF12D478"/>
      <color rgb="FF1ED87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'Q1'!$B$1</c:f>
          <c:strCache>
            <c:ptCount val="1"/>
            <c:pt idx="0">
              <c:v>1. How important have the following been to your work over the past year? </c:v>
            </c:pt>
          </c:strCache>
        </c:strRef>
      </c:tx>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38382237419750942"/>
          <c:y val="5.0694055610414186E-2"/>
          <c:w val="0.59044322193106114"/>
          <c:h val="0.84243305257048828"/>
        </c:manualLayout>
      </c:layout>
      <c:barChart>
        <c:barDir val="bar"/>
        <c:grouping val="stacked"/>
        <c:varyColors val="0"/>
        <c:ser>
          <c:idx val="2"/>
          <c:order val="0"/>
          <c:tx>
            <c:strRef>
              <c:f>'Q1'!$O$2</c:f>
              <c:strCache>
                <c:ptCount val="1"/>
                <c:pt idx="0">
                  <c:v>Neutral</c:v>
                </c:pt>
              </c:strCache>
            </c:strRef>
          </c:tx>
          <c:spPr>
            <a:solidFill>
              <a:schemeClr val="bg1">
                <a:lumMod val="85000"/>
              </a:schemeClr>
            </a:solidFill>
          </c:spPr>
          <c:invertIfNegative val="0"/>
          <c:dLbls>
            <c:delete val="1"/>
          </c:dLbls>
          <c:cat>
            <c:strRef>
              <c:f>'Q1'!$L$3:$L$23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'Q1'!$O$3:$O$23</c:f>
              <c:numCache>
                <c:formatCode>0%</c:formatCode>
                <c:ptCount val="21"/>
                <c:pt idx="0">
                  <c:v>7.9081632653061229E-2</c:v>
                </c:pt>
                <c:pt idx="1">
                  <c:v>0.10204081632653061</c:v>
                </c:pt>
                <c:pt idx="2">
                  <c:v>0.10714285714285714</c:v>
                </c:pt>
                <c:pt idx="3">
                  <c:v>0.125</c:v>
                </c:pt>
                <c:pt idx="4">
                  <c:v>0.125</c:v>
                </c:pt>
                <c:pt idx="5">
                  <c:v>0.10969387755102041</c:v>
                </c:pt>
                <c:pt idx="6">
                  <c:v>0.11989795918367346</c:v>
                </c:pt>
                <c:pt idx="7">
                  <c:v>0.10969387755102041</c:v>
                </c:pt>
                <c:pt idx="8">
                  <c:v>0.11734693877551021</c:v>
                </c:pt>
                <c:pt idx="9">
                  <c:v>0.10969387755102041</c:v>
                </c:pt>
                <c:pt idx="10">
                  <c:v>8.673469387755102E-2</c:v>
                </c:pt>
                <c:pt idx="11">
                  <c:v>0.13010204081632654</c:v>
                </c:pt>
                <c:pt idx="12">
                  <c:v>0.13010204081632654</c:v>
                </c:pt>
                <c:pt idx="13">
                  <c:v>0.13010204081632654</c:v>
                </c:pt>
                <c:pt idx="14">
                  <c:v>0.125</c:v>
                </c:pt>
                <c:pt idx="15">
                  <c:v>0.10459183673469388</c:v>
                </c:pt>
                <c:pt idx="16">
                  <c:v>0.10714285714285714</c:v>
                </c:pt>
                <c:pt idx="17">
                  <c:v>5.6122448979591837E-2</c:v>
                </c:pt>
                <c:pt idx="18">
                  <c:v>0.11734693877551021</c:v>
                </c:pt>
                <c:pt idx="19">
                  <c:v>7.3979591836734693E-2</c:v>
                </c:pt>
                <c:pt idx="20">
                  <c:v>6.8877551020408156E-2</c:v>
                </c:pt>
              </c:numCache>
            </c:numRef>
          </c:val>
        </c:ser>
        <c:ser>
          <c:idx val="1"/>
          <c:order val="1"/>
          <c:tx>
            <c:strRef>
              <c:f>'Q1'!$N$2</c:f>
              <c:strCache>
                <c:ptCount val="1"/>
                <c:pt idx="0">
                  <c:v>Important</c:v>
                </c:pt>
              </c:strCache>
            </c:strRef>
          </c:tx>
          <c:spPr>
            <a:solidFill>
              <a:srgbClr val="079948">
                <a:alpha val="56000"/>
              </a:srgbClr>
            </a:solidFill>
          </c:spPr>
          <c:invertIfNegative val="0"/>
          <c:dLbls>
            <c:txPr>
              <a:bodyPr/>
              <a:lstStyle/>
              <a:p>
                <a:pPr>
                  <a:defRPr sz="1200"/>
                </a:pPr>
                <a:endParaRPr lang="en-US"/>
              </a:p>
            </c:txPr>
            <c:showLegendKey val="0"/>
            <c:showVal val="1"/>
            <c:showCatName val="0"/>
            <c:showSerName val="0"/>
            <c:showPercent val="0"/>
            <c:showBubbleSize val="0"/>
            <c:showLeaderLines val="0"/>
          </c:dLbls>
          <c:cat>
            <c:strRef>
              <c:f>'Q1'!$L$3:$L$23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'Q1'!$N$3:$N$23</c:f>
              <c:numCache>
                <c:formatCode>0%</c:formatCode>
                <c:ptCount val="21"/>
                <c:pt idx="0">
                  <c:v>5.6122448979591837E-2</c:v>
                </c:pt>
                <c:pt idx="1">
                  <c:v>7.6530612244897961E-2</c:v>
                </c:pt>
                <c:pt idx="2">
                  <c:v>8.673469387755102E-2</c:v>
                </c:pt>
                <c:pt idx="3">
                  <c:v>0.1326530612244898</c:v>
                </c:pt>
                <c:pt idx="4">
                  <c:v>0.1326530612244898</c:v>
                </c:pt>
                <c:pt idx="5">
                  <c:v>0.1326530612244898</c:v>
                </c:pt>
                <c:pt idx="6">
                  <c:v>0.1683673469387755</c:v>
                </c:pt>
                <c:pt idx="7">
                  <c:v>0.18877551020408162</c:v>
                </c:pt>
                <c:pt idx="8">
                  <c:v>0.20408163265306123</c:v>
                </c:pt>
                <c:pt idx="9">
                  <c:v>0.25</c:v>
                </c:pt>
                <c:pt idx="10">
                  <c:v>0.16326530612244897</c:v>
                </c:pt>
                <c:pt idx="11">
                  <c:v>0.25</c:v>
                </c:pt>
                <c:pt idx="12">
                  <c:v>0.26530612244897961</c:v>
                </c:pt>
                <c:pt idx="13">
                  <c:v>0.29081632653061223</c:v>
                </c:pt>
                <c:pt idx="14">
                  <c:v>0.22448979591836735</c:v>
                </c:pt>
                <c:pt idx="15">
                  <c:v>0.2857142857142857</c:v>
                </c:pt>
                <c:pt idx="16">
                  <c:v>0.23469387755102042</c:v>
                </c:pt>
                <c:pt idx="17">
                  <c:v>0.21938775510204081</c:v>
                </c:pt>
                <c:pt idx="18">
                  <c:v>0.32653061224489793</c:v>
                </c:pt>
                <c:pt idx="19">
                  <c:v>0.20408163265306123</c:v>
                </c:pt>
                <c:pt idx="20">
                  <c:v>0.23979591836734693</c:v>
                </c:pt>
              </c:numCache>
            </c:numRef>
          </c:val>
        </c:ser>
        <c:ser>
          <c:idx val="0"/>
          <c:order val="2"/>
          <c:tx>
            <c:strRef>
              <c:f>'Q1'!$M$2</c:f>
              <c:strCache>
                <c:ptCount val="1"/>
                <c:pt idx="0">
                  <c:v>Very important</c:v>
                </c:pt>
              </c:strCache>
            </c:strRef>
          </c:tx>
          <c:invertIfNegative val="0"/>
          <c:dLbls>
            <c:txPr>
              <a:bodyPr/>
              <a:lstStyle/>
              <a:p>
                <a:pPr>
                  <a:defRPr sz="1200">
                    <a:solidFill>
                      <a:schemeClr val="bg1"/>
                    </a:solidFill>
                  </a:defRPr>
                </a:pPr>
                <a:endParaRPr lang="en-US"/>
              </a:p>
            </c:txPr>
            <c:showLegendKey val="0"/>
            <c:showVal val="1"/>
            <c:showCatName val="0"/>
            <c:showSerName val="0"/>
            <c:showPercent val="0"/>
            <c:showBubbleSize val="0"/>
            <c:showLeaderLines val="0"/>
          </c:dLbls>
          <c:cat>
            <c:strRef>
              <c:f>'Q1'!$L$3:$L$23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'Q1'!$M$3:$M$23</c:f>
              <c:numCache>
                <c:formatCode>0%</c:formatCode>
                <c:ptCount val="21"/>
                <c:pt idx="0">
                  <c:v>3.5714285714285712E-2</c:v>
                </c:pt>
                <c:pt idx="1">
                  <c:v>6.6326530612244902E-2</c:v>
                </c:pt>
                <c:pt idx="2">
                  <c:v>6.1224489795918366E-2</c:v>
                </c:pt>
                <c:pt idx="3">
                  <c:v>4.0816326530612242E-2</c:v>
                </c:pt>
                <c:pt idx="4">
                  <c:v>4.5918367346938778E-2</c:v>
                </c:pt>
                <c:pt idx="5">
                  <c:v>0.16326530612244897</c:v>
                </c:pt>
                <c:pt idx="6">
                  <c:v>0.16326530612244897</c:v>
                </c:pt>
                <c:pt idx="7">
                  <c:v>0.16326530612244897</c:v>
                </c:pt>
                <c:pt idx="8">
                  <c:v>0.15306122448979592</c:v>
                </c:pt>
                <c:pt idx="9">
                  <c:v>0.12755102040816327</c:v>
                </c:pt>
                <c:pt idx="10">
                  <c:v>0.23469387755102042</c:v>
                </c:pt>
                <c:pt idx="11">
                  <c:v>0.15306122448979592</c:v>
                </c:pt>
                <c:pt idx="12">
                  <c:v>0.1683673469387755</c:v>
                </c:pt>
                <c:pt idx="13">
                  <c:v>0.16326530612244897</c:v>
                </c:pt>
                <c:pt idx="14">
                  <c:v>0.29591836734693877</c:v>
                </c:pt>
                <c:pt idx="15">
                  <c:v>0.23979591836734693</c:v>
                </c:pt>
                <c:pt idx="16">
                  <c:v>0.29591836734693877</c:v>
                </c:pt>
                <c:pt idx="17">
                  <c:v>0.31122448979591838</c:v>
                </c:pt>
                <c:pt idx="18">
                  <c:v>0.23469387755102042</c:v>
                </c:pt>
                <c:pt idx="19">
                  <c:v>0.48979591836734693</c:v>
                </c:pt>
                <c:pt idx="20">
                  <c:v>0.5714285714285714</c:v>
                </c:pt>
              </c:numCache>
            </c:numRef>
          </c:val>
        </c:ser>
        <c:ser>
          <c:idx val="5"/>
          <c:order val="3"/>
          <c:tx>
            <c:strRef>
              <c:f>'Q1'!$P$2</c:f>
              <c:strCache>
                <c:ptCount val="1"/>
                <c:pt idx="0">
                  <c:v>Neutral</c:v>
                </c:pt>
              </c:strCache>
            </c:strRef>
          </c:tx>
          <c:spPr>
            <a:solidFill>
              <a:schemeClr val="bg1">
                <a:lumMod val="85000"/>
              </a:schemeClr>
            </a:solidFill>
          </c:spPr>
          <c:invertIfNegative val="0"/>
          <c:dLbls>
            <c:delete val="1"/>
          </c:dLbls>
          <c:val>
            <c:numRef>
              <c:f>'Q1'!$P$3:$P$23</c:f>
              <c:numCache>
                <c:formatCode>0%</c:formatCode>
                <c:ptCount val="21"/>
                <c:pt idx="0">
                  <c:v>-7.9081632653061229E-2</c:v>
                </c:pt>
                <c:pt idx="1">
                  <c:v>-0.10204081632653061</c:v>
                </c:pt>
                <c:pt idx="2">
                  <c:v>-0.10714285714285714</c:v>
                </c:pt>
                <c:pt idx="3">
                  <c:v>-0.125</c:v>
                </c:pt>
                <c:pt idx="4">
                  <c:v>-0.125</c:v>
                </c:pt>
                <c:pt idx="5">
                  <c:v>-0.10969387755102041</c:v>
                </c:pt>
                <c:pt idx="6">
                  <c:v>-0.11989795918367346</c:v>
                </c:pt>
                <c:pt idx="7">
                  <c:v>-0.10969387755102041</c:v>
                </c:pt>
                <c:pt idx="8">
                  <c:v>-0.11734693877551021</c:v>
                </c:pt>
                <c:pt idx="9">
                  <c:v>-0.10969387755102041</c:v>
                </c:pt>
                <c:pt idx="10">
                  <c:v>-8.673469387755102E-2</c:v>
                </c:pt>
                <c:pt idx="11">
                  <c:v>-0.13010204081632654</c:v>
                </c:pt>
                <c:pt idx="12">
                  <c:v>-0.13010204081632654</c:v>
                </c:pt>
                <c:pt idx="13">
                  <c:v>-0.13010204081632654</c:v>
                </c:pt>
                <c:pt idx="14">
                  <c:v>-0.125</c:v>
                </c:pt>
                <c:pt idx="15">
                  <c:v>-0.10459183673469388</c:v>
                </c:pt>
                <c:pt idx="16">
                  <c:v>-0.10714285714285714</c:v>
                </c:pt>
                <c:pt idx="17">
                  <c:v>-5.6122448979591837E-2</c:v>
                </c:pt>
                <c:pt idx="18">
                  <c:v>-0.11734693877551021</c:v>
                </c:pt>
                <c:pt idx="19">
                  <c:v>-7.3979591836734693E-2</c:v>
                </c:pt>
                <c:pt idx="20">
                  <c:v>-6.8877551020408156E-2</c:v>
                </c:pt>
              </c:numCache>
            </c:numRef>
          </c:val>
        </c:ser>
        <c:ser>
          <c:idx val="3"/>
          <c:order val="4"/>
          <c:tx>
            <c:strRef>
              <c:f>'Q1'!$Q$2</c:f>
              <c:strCache>
                <c:ptCount val="1"/>
                <c:pt idx="0">
                  <c:v>Unimportant</c:v>
                </c:pt>
              </c:strCache>
            </c:strRef>
          </c:tx>
          <c:spPr>
            <a:solidFill>
              <a:schemeClr val="accent6">
                <a:lumMod val="75000"/>
                <a:alpha val="57000"/>
              </a:schemeClr>
            </a:solidFill>
          </c:spPr>
          <c:invertIfNegative val="0"/>
          <c:dLbls>
            <c:dLbl>
              <c:idx val="19"/>
              <c:delete val="1"/>
            </c:dLbl>
            <c:dLbl>
              <c:idx val="20"/>
              <c:delete val="1"/>
            </c:dLbl>
            <c:txPr>
              <a:bodyPr/>
              <a:lstStyle/>
              <a:p>
                <a:pPr>
                  <a:defRPr sz="1200"/>
                </a:pPr>
                <a:endParaRPr lang="en-US"/>
              </a:p>
            </c:txPr>
            <c:showLegendKey val="0"/>
            <c:showVal val="1"/>
            <c:showCatName val="0"/>
            <c:showSerName val="0"/>
            <c:showPercent val="0"/>
            <c:showBubbleSize val="0"/>
            <c:showLeaderLines val="0"/>
          </c:dLbls>
          <c:cat>
            <c:strRef>
              <c:f>'Q1'!$L$3:$L$23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'Q1'!$Q$3:$Q$23</c:f>
              <c:numCache>
                <c:formatCode>0%</c:formatCode>
                <c:ptCount val="21"/>
                <c:pt idx="0">
                  <c:v>-0.23469387755102042</c:v>
                </c:pt>
                <c:pt idx="1">
                  <c:v>-0.26020408163265307</c:v>
                </c:pt>
                <c:pt idx="2">
                  <c:v>-0.17857142857142858</c:v>
                </c:pt>
                <c:pt idx="3">
                  <c:v>-0.23469387755102042</c:v>
                </c:pt>
                <c:pt idx="4">
                  <c:v>-0.20918367346938777</c:v>
                </c:pt>
                <c:pt idx="5">
                  <c:v>-0.20918367346938777</c:v>
                </c:pt>
                <c:pt idx="6">
                  <c:v>-0.21428571428571427</c:v>
                </c:pt>
                <c:pt idx="7">
                  <c:v>-0.21938775510204081</c:v>
                </c:pt>
                <c:pt idx="8">
                  <c:v>-0.23979591836734693</c:v>
                </c:pt>
                <c:pt idx="9">
                  <c:v>-0.15816326530612246</c:v>
                </c:pt>
                <c:pt idx="10">
                  <c:v>-0.19387755102040816</c:v>
                </c:pt>
                <c:pt idx="11">
                  <c:v>-0.15816326530612246</c:v>
                </c:pt>
                <c:pt idx="12">
                  <c:v>-0.17346938775510204</c:v>
                </c:pt>
                <c:pt idx="13">
                  <c:v>-0.14795918367346939</c:v>
                </c:pt>
                <c:pt idx="14">
                  <c:v>-0.12244897959183673</c:v>
                </c:pt>
                <c:pt idx="15">
                  <c:v>-0.18367346938775511</c:v>
                </c:pt>
                <c:pt idx="16">
                  <c:v>-0.14795918367346939</c:v>
                </c:pt>
                <c:pt idx="17">
                  <c:v>-0.13775510204081631</c:v>
                </c:pt>
                <c:pt idx="18">
                  <c:v>-0.11734693877551021</c:v>
                </c:pt>
                <c:pt idx="19">
                  <c:v>-4.0816326530612242E-2</c:v>
                </c:pt>
                <c:pt idx="20">
                  <c:v>-3.0612244897959183E-2</c:v>
                </c:pt>
              </c:numCache>
            </c:numRef>
          </c:val>
        </c:ser>
        <c:ser>
          <c:idx val="4"/>
          <c:order val="5"/>
          <c:tx>
            <c:strRef>
              <c:f>'Q1'!$R$2</c:f>
              <c:strCache>
                <c:ptCount val="1"/>
                <c:pt idx="0">
                  <c:v>Not at all important</c:v>
                </c:pt>
              </c:strCache>
            </c:strRef>
          </c:tx>
          <c:spPr>
            <a:solidFill>
              <a:schemeClr val="accent6">
                <a:lumMod val="75000"/>
              </a:schemeClr>
            </a:solidFill>
          </c:spPr>
          <c:invertIfNegative val="0"/>
          <c:dLbls>
            <c:dLbl>
              <c:idx val="20"/>
              <c:delete val="1"/>
            </c:dLbl>
            <c:txPr>
              <a:bodyPr/>
              <a:lstStyle/>
              <a:p>
                <a:pPr>
                  <a:defRPr sz="1200"/>
                </a:pPr>
                <a:endParaRPr lang="en-US"/>
              </a:p>
            </c:txPr>
            <c:showLegendKey val="0"/>
            <c:showVal val="1"/>
            <c:showCatName val="0"/>
            <c:showSerName val="0"/>
            <c:showPercent val="0"/>
            <c:showBubbleSize val="0"/>
            <c:showLeaderLines val="0"/>
          </c:dLbls>
          <c:cat>
            <c:strRef>
              <c:f>'Q1'!$L$3:$L$23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'Q1'!$R$3:$R$23</c:f>
              <c:numCache>
                <c:formatCode>0%</c:formatCode>
                <c:ptCount val="21"/>
                <c:pt idx="0">
                  <c:v>-0.31632653061224492</c:v>
                </c:pt>
                <c:pt idx="1">
                  <c:v>-0.36734693877551022</c:v>
                </c:pt>
                <c:pt idx="2">
                  <c:v>-0.38775510204081631</c:v>
                </c:pt>
                <c:pt idx="3">
                  <c:v>-0.29081632653061223</c:v>
                </c:pt>
                <c:pt idx="4">
                  <c:v>-0.29081632653061223</c:v>
                </c:pt>
                <c:pt idx="5">
                  <c:v>-0.22959183673469388</c:v>
                </c:pt>
                <c:pt idx="6">
                  <c:v>-0.18367346938775511</c:v>
                </c:pt>
                <c:pt idx="7">
                  <c:v>-0.18877551020408162</c:v>
                </c:pt>
                <c:pt idx="8">
                  <c:v>-0.15816326530612246</c:v>
                </c:pt>
                <c:pt idx="9">
                  <c:v>-0.20918367346938777</c:v>
                </c:pt>
                <c:pt idx="10">
                  <c:v>-0.20408163265306123</c:v>
                </c:pt>
                <c:pt idx="11">
                  <c:v>-0.14285714285714285</c:v>
                </c:pt>
                <c:pt idx="12">
                  <c:v>-0.11224489795918367</c:v>
                </c:pt>
                <c:pt idx="13">
                  <c:v>-0.10714285714285714</c:v>
                </c:pt>
                <c:pt idx="14">
                  <c:v>-9.1836734693877556E-2</c:v>
                </c:pt>
                <c:pt idx="15">
                  <c:v>-6.6326530612244902E-2</c:v>
                </c:pt>
                <c:pt idx="16">
                  <c:v>-8.673469387755102E-2</c:v>
                </c:pt>
                <c:pt idx="17">
                  <c:v>-0.18877551020408162</c:v>
                </c:pt>
                <c:pt idx="18">
                  <c:v>-7.1428571428571425E-2</c:v>
                </c:pt>
                <c:pt idx="19">
                  <c:v>-0.10204081632653061</c:v>
                </c:pt>
                <c:pt idx="20">
                  <c:v>-1.020408163265306E-2</c:v>
                </c:pt>
              </c:numCache>
            </c:numRef>
          </c:val>
        </c:ser>
        <c:dLbls>
          <c:showLegendKey val="0"/>
          <c:showVal val="1"/>
          <c:showCatName val="0"/>
          <c:showSerName val="0"/>
          <c:showPercent val="0"/>
          <c:showBubbleSize val="0"/>
        </c:dLbls>
        <c:gapWidth val="75"/>
        <c:overlap val="100"/>
        <c:axId val="217974272"/>
        <c:axId val="217975808"/>
      </c:barChart>
      <c:catAx>
        <c:axId val="217974272"/>
        <c:scaling>
          <c:orientation val="minMax"/>
        </c:scaling>
        <c:delete val="0"/>
        <c:axPos val="l"/>
        <c:majorGridlines/>
        <c:majorTickMark val="none"/>
        <c:minorTickMark val="none"/>
        <c:tickLblPos val="low"/>
        <c:txPr>
          <a:bodyPr/>
          <a:lstStyle/>
          <a:p>
            <a:pPr>
              <a:defRPr sz="1600">
                <a:solidFill>
                  <a:sysClr val="windowText" lastClr="000000"/>
                </a:solidFill>
              </a:defRPr>
            </a:pPr>
            <a:endParaRPr lang="en-US"/>
          </a:p>
        </c:txPr>
        <c:crossAx val="217975808"/>
        <c:crosses val="autoZero"/>
        <c:auto val="0"/>
        <c:lblAlgn val="ctr"/>
        <c:lblOffset val="100"/>
        <c:noMultiLvlLbl val="0"/>
      </c:catAx>
      <c:valAx>
        <c:axId val="217975808"/>
        <c:scaling>
          <c:orientation val="minMax"/>
        </c:scaling>
        <c:delete val="0"/>
        <c:axPos val="b"/>
        <c:numFmt formatCode="0%" sourceLinked="1"/>
        <c:majorTickMark val="out"/>
        <c:minorTickMark val="none"/>
        <c:tickLblPos val="nextTo"/>
        <c:txPr>
          <a:bodyPr/>
          <a:lstStyle/>
          <a:p>
            <a:pPr>
              <a:defRPr sz="1200"/>
            </a:pPr>
            <a:endParaRPr lang="en-US"/>
          </a:p>
        </c:txPr>
        <c:crossAx val="217974272"/>
        <c:crosses val="autoZero"/>
        <c:crossBetween val="between"/>
      </c:valAx>
    </c:plotArea>
    <c:legend>
      <c:legendPos val="b"/>
      <c:legendEntry>
        <c:idx val="0"/>
        <c:delete val="1"/>
      </c:legendEntry>
      <c:layout>
        <c:manualLayout>
          <c:xMode val="edge"/>
          <c:yMode val="edge"/>
          <c:x val="0.44519212636217448"/>
          <c:y val="0.92661711653292755"/>
          <c:w val="0.55480787363782547"/>
          <c:h val="2.350860977717052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Increasing/decreasing importance from current to next year</a:t>
            </a:r>
          </a:p>
        </c:rich>
      </c:tx>
      <c:layout/>
      <c:overlay val="0"/>
    </c:title>
    <c:autoTitleDeleted val="0"/>
    <c:plotArea>
      <c:layout>
        <c:manualLayout>
          <c:layoutTarget val="inner"/>
          <c:xMode val="edge"/>
          <c:yMode val="edge"/>
          <c:x val="0.53423477259010765"/>
          <c:y val="4.5442414636918345E-2"/>
          <c:w val="0.44503721024893006"/>
          <c:h val="0.89202570530990422"/>
        </c:manualLayout>
      </c:layout>
      <c:barChart>
        <c:barDir val="bar"/>
        <c:grouping val="clustered"/>
        <c:varyColors val="0"/>
        <c:ser>
          <c:idx val="0"/>
          <c:order val="0"/>
          <c:tx>
            <c:strRef>
              <c:f>'Q3+Q1'!$Z$25</c:f>
              <c:strCache>
                <c:ptCount val="1"/>
                <c:pt idx="0">
                  <c:v>Increasing/decreasing importance</c:v>
                </c:pt>
              </c:strCache>
            </c:strRef>
          </c:tx>
          <c:invertIfNegative val="0"/>
          <c:dLbls>
            <c:dLbl>
              <c:idx val="0"/>
              <c:layout/>
              <c:spPr/>
              <c:txPr>
                <a:bodyPr/>
                <a:lstStyle/>
                <a:p>
                  <a:pPr>
                    <a:defRPr sz="1800">
                      <a:solidFill>
                        <a:sysClr val="windowText" lastClr="000000"/>
                      </a:solidFill>
                    </a:defRPr>
                  </a:pPr>
                  <a:endParaRPr lang="en-US"/>
                </a:p>
              </c:txPr>
              <c:dLblPos val="outEnd"/>
              <c:showLegendKey val="0"/>
              <c:showVal val="1"/>
              <c:showCatName val="0"/>
              <c:showSerName val="0"/>
              <c:showPercent val="0"/>
              <c:showBubbleSize val="0"/>
            </c:dLbl>
            <c:dLbl>
              <c:idx val="1"/>
              <c:layout/>
              <c:spPr/>
              <c:txPr>
                <a:bodyPr/>
                <a:lstStyle/>
                <a:p>
                  <a:pPr>
                    <a:defRPr sz="1800">
                      <a:solidFill>
                        <a:sysClr val="windowText" lastClr="000000"/>
                      </a:solidFill>
                    </a:defRPr>
                  </a:pPr>
                  <a:endParaRPr lang="en-US"/>
                </a:p>
              </c:txPr>
              <c:dLblPos val="outEnd"/>
              <c:showLegendKey val="0"/>
              <c:showVal val="1"/>
              <c:showCatName val="0"/>
              <c:showSerName val="0"/>
              <c:showPercent val="0"/>
              <c:showBubbleSize val="0"/>
            </c:dLbl>
            <c:txPr>
              <a:bodyPr/>
              <a:lstStyle/>
              <a:p>
                <a:pPr>
                  <a:defRPr sz="1800">
                    <a:solidFill>
                      <a:schemeClr val="bg1"/>
                    </a:solidFill>
                  </a:defRPr>
                </a:pPr>
                <a:endParaRPr lang="en-US"/>
              </a:p>
            </c:txPr>
            <c:dLblPos val="inEnd"/>
            <c:showLegendKey val="0"/>
            <c:showVal val="1"/>
            <c:showCatName val="0"/>
            <c:showSerName val="0"/>
            <c:showPercent val="0"/>
            <c:showBubbleSize val="0"/>
            <c:showLeaderLines val="0"/>
          </c:dLbls>
          <c:cat>
            <c:strRef>
              <c:f>'Q3+Q1'!$Y$26:$Y$44</c:f>
              <c:strCache>
                <c:ptCount val="19"/>
                <c:pt idx="0">
                  <c:v>Content Management Systems and VLEs</c:v>
                </c:pt>
                <c:pt idx="1">
                  <c:v>Blogs</c:v>
                </c:pt>
                <c:pt idx="2">
                  <c:v>Open Education (Practices, Policy &amp; Resources)</c:v>
                </c:pt>
                <c:pt idx="3">
                  <c:v>Bring Your Own Device (BYOD)</c:v>
                </c:pt>
                <c:pt idx="4">
                  <c:v>Web conferencing/virtual classroom software</c:v>
                </c:pt>
                <c:pt idx="5">
                  <c:v>Electronic assessment, submission &amp; feedback tools</c:v>
                </c:pt>
                <c:pt idx="6">
                  <c:v>Wikis</c:v>
                </c:pt>
                <c:pt idx="7">
                  <c:v>Social networking (e.g. Twitter, Facebook Google+)</c:v>
                </c:pt>
                <c:pt idx="8">
                  <c:v>Collaborative tools (e.g.  Google Apps or Office365)</c:v>
                </c:pt>
                <c:pt idx="9">
                  <c:v>MOOCs, SPOCs, TOOCs etc</c:v>
                </c:pt>
                <c:pt idx="10">
                  <c:v>Screencasting</c:v>
                </c:pt>
                <c:pt idx="11">
                  <c:v>Media production (e.g. podcasting, video interviews)</c:v>
                </c:pt>
                <c:pt idx="12">
                  <c:v>Game based learning</c:v>
                </c:pt>
                <c:pt idx="13">
                  <c:v>Lecture capture tools</c:v>
                </c:pt>
                <c:pt idx="14">
                  <c:v>Digital repositories</c:v>
                </c:pt>
                <c:pt idx="15">
                  <c:v>ePortfolios</c:v>
                </c:pt>
                <c:pt idx="16">
                  <c:v>Assistive technologies</c:v>
                </c:pt>
                <c:pt idx="17">
                  <c:v>Digital and Open Badges</c:v>
                </c:pt>
                <c:pt idx="18">
                  <c:v>Data and Analytics (incl Learning analytics)</c:v>
                </c:pt>
              </c:strCache>
            </c:strRef>
          </c:cat>
          <c:val>
            <c:numRef>
              <c:f>'Q3+Q1'!$Z$26:$Z$44</c:f>
              <c:numCache>
                <c:formatCode>0.0%</c:formatCode>
                <c:ptCount val="19"/>
                <c:pt idx="0">
                  <c:v>-2.5510204081632626E-2</c:v>
                </c:pt>
                <c:pt idx="1">
                  <c:v>2.5510204081632626E-2</c:v>
                </c:pt>
                <c:pt idx="2">
                  <c:v>3.0612244897959162E-2</c:v>
                </c:pt>
                <c:pt idx="3">
                  <c:v>3.0612244897959218E-2</c:v>
                </c:pt>
                <c:pt idx="4">
                  <c:v>3.0612244897959218E-2</c:v>
                </c:pt>
                <c:pt idx="5">
                  <c:v>3.0612244897959218E-2</c:v>
                </c:pt>
                <c:pt idx="6">
                  <c:v>3.5714285714285698E-2</c:v>
                </c:pt>
                <c:pt idx="7">
                  <c:v>3.5714285714285698E-2</c:v>
                </c:pt>
                <c:pt idx="8">
                  <c:v>4.5918367346938771E-2</c:v>
                </c:pt>
                <c:pt idx="9">
                  <c:v>5.6122448979591844E-2</c:v>
                </c:pt>
                <c:pt idx="10">
                  <c:v>6.6326530612244916E-2</c:v>
                </c:pt>
                <c:pt idx="11">
                  <c:v>7.1428571428571397E-2</c:v>
                </c:pt>
                <c:pt idx="12">
                  <c:v>7.1428571428571452E-2</c:v>
                </c:pt>
                <c:pt idx="13">
                  <c:v>7.1428571428571452E-2</c:v>
                </c:pt>
                <c:pt idx="14">
                  <c:v>7.6530612244897989E-2</c:v>
                </c:pt>
                <c:pt idx="15">
                  <c:v>8.1632653061224469E-2</c:v>
                </c:pt>
                <c:pt idx="16">
                  <c:v>9.693877551020405E-2</c:v>
                </c:pt>
                <c:pt idx="17">
                  <c:v>9.6938775510204078E-2</c:v>
                </c:pt>
                <c:pt idx="18">
                  <c:v>0.17346938775510207</c:v>
                </c:pt>
              </c:numCache>
            </c:numRef>
          </c:val>
        </c:ser>
        <c:dLbls>
          <c:showLegendKey val="0"/>
          <c:showVal val="0"/>
          <c:showCatName val="0"/>
          <c:showSerName val="0"/>
          <c:showPercent val="0"/>
          <c:showBubbleSize val="0"/>
        </c:dLbls>
        <c:gapWidth val="47"/>
        <c:axId val="222898432"/>
        <c:axId val="222932992"/>
      </c:barChart>
      <c:catAx>
        <c:axId val="222898432"/>
        <c:scaling>
          <c:orientation val="minMax"/>
        </c:scaling>
        <c:delete val="0"/>
        <c:axPos val="l"/>
        <c:majorGridlines/>
        <c:majorTickMark val="out"/>
        <c:minorTickMark val="none"/>
        <c:tickLblPos val="low"/>
        <c:txPr>
          <a:bodyPr/>
          <a:lstStyle/>
          <a:p>
            <a:pPr>
              <a:defRPr sz="2000"/>
            </a:pPr>
            <a:endParaRPr lang="en-US"/>
          </a:p>
        </c:txPr>
        <c:crossAx val="222932992"/>
        <c:crosses val="autoZero"/>
        <c:auto val="1"/>
        <c:lblAlgn val="ctr"/>
        <c:lblOffset val="100"/>
        <c:noMultiLvlLbl val="0"/>
      </c:catAx>
      <c:valAx>
        <c:axId val="222932992"/>
        <c:scaling>
          <c:orientation val="minMax"/>
        </c:scaling>
        <c:delete val="0"/>
        <c:axPos val="b"/>
        <c:numFmt formatCode="0%" sourceLinked="0"/>
        <c:majorTickMark val="out"/>
        <c:minorTickMark val="none"/>
        <c:tickLblPos val="nextTo"/>
        <c:txPr>
          <a:bodyPr/>
          <a:lstStyle/>
          <a:p>
            <a:pPr>
              <a:defRPr sz="1400"/>
            </a:pPr>
            <a:endParaRPr lang="en-US"/>
          </a:p>
        </c:txPr>
        <c:crossAx val="2228984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GB" sz="1600"/>
              <a:t>Current </a:t>
            </a:r>
            <a:r>
              <a:rPr lang="en-GB" sz="1600" b="1" i="0" u="none" strike="noStrike" baseline="0">
                <a:effectLst/>
              </a:rPr>
              <a:t>and future work areas ranked by importance</a:t>
            </a:r>
            <a:endParaRPr lang="en-GB" sz="1600"/>
          </a:p>
        </c:rich>
      </c:tx>
      <c:layout/>
      <c:overlay val="0"/>
    </c:title>
    <c:autoTitleDeleted val="0"/>
    <c:plotArea>
      <c:layout>
        <c:manualLayout>
          <c:layoutTarget val="inner"/>
          <c:xMode val="edge"/>
          <c:yMode val="edge"/>
          <c:x val="9.5354879147569238E-2"/>
          <c:y val="3.510478495180093E-2"/>
          <c:w val="0.69966999647432127"/>
          <c:h val="0.89879633960210148"/>
        </c:manualLayout>
      </c:layout>
      <c:lineChart>
        <c:grouping val="standard"/>
        <c:varyColors val="0"/>
        <c:ser>
          <c:idx val="0"/>
          <c:order val="0"/>
          <c:tx>
            <c:strRef>
              <c:f>'Q3+Q1 (lap)'!$A$3</c:f>
              <c:strCache>
                <c:ptCount val="1"/>
                <c:pt idx="0">
                  <c:v>Assistive technologies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(lap)'!$B$3:$C$3,'Q3+Q1 (lap)'!$E$3:$F$3)</c:f>
              <c:numCache>
                <c:formatCode>General</c:formatCode>
                <c:ptCount val="4"/>
                <c:pt idx="0">
                  <c:v>4</c:v>
                </c:pt>
                <c:pt idx="1">
                  <c:v>4</c:v>
                </c:pt>
                <c:pt idx="2">
                  <c:v>4</c:v>
                </c:pt>
                <c:pt idx="3">
                  <c:v>4</c:v>
                </c:pt>
              </c:numCache>
            </c:numRef>
          </c:val>
          <c:smooth val="0"/>
        </c:ser>
        <c:ser>
          <c:idx val="1"/>
          <c:order val="1"/>
          <c:tx>
            <c:strRef>
              <c:f>'Q3+Q1 (lap)'!$A$4</c:f>
              <c:strCache>
                <c:ptCount val="1"/>
                <c:pt idx="0">
                  <c:v>Blogs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(lap)'!$B$4:$C$4,'Q3+Q1 (lap)'!$E$4:$F$4)</c:f>
              <c:numCache>
                <c:formatCode>General</c:formatCode>
                <c:ptCount val="4"/>
                <c:pt idx="0">
                  <c:v>12</c:v>
                </c:pt>
                <c:pt idx="1">
                  <c:v>12</c:v>
                </c:pt>
                <c:pt idx="2">
                  <c:v>10</c:v>
                </c:pt>
                <c:pt idx="3">
                  <c:v>10</c:v>
                </c:pt>
              </c:numCache>
            </c:numRef>
          </c:val>
          <c:smooth val="0"/>
        </c:ser>
        <c:ser>
          <c:idx val="2"/>
          <c:order val="2"/>
          <c:tx>
            <c:strRef>
              <c:f>'Q3+Q1 (lap)'!$A$5</c:f>
              <c:strCache>
                <c:ptCount val="1"/>
                <c:pt idx="0">
                  <c:v>Bring Your Own Device (BYOD)</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(lap)'!$B$5:$C$5,'Q3+Q1 (lap)'!$E$5:$F$5)</c:f>
              <c:numCache>
                <c:formatCode>General</c:formatCode>
                <c:ptCount val="4"/>
                <c:pt idx="0">
                  <c:v>9</c:v>
                </c:pt>
                <c:pt idx="1">
                  <c:v>9</c:v>
                </c:pt>
                <c:pt idx="2">
                  <c:v>7</c:v>
                </c:pt>
                <c:pt idx="3">
                  <c:v>7</c:v>
                </c:pt>
              </c:numCache>
            </c:numRef>
          </c:val>
          <c:smooth val="0"/>
        </c:ser>
        <c:ser>
          <c:idx val="3"/>
          <c:order val="3"/>
          <c:tx>
            <c:strRef>
              <c:f>'Q3+Q1 (lap)'!$A$6</c:f>
              <c:strCache>
                <c:ptCount val="1"/>
                <c:pt idx="0">
                  <c:v>Collaborative tools (e.g.  Google Apps)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(lap)'!$B$6:$C$6,'Q3+Q1 (lap)'!$E$6:$F$6)</c:f>
              <c:numCache>
                <c:formatCode>General</c:formatCode>
                <c:ptCount val="4"/>
                <c:pt idx="0">
                  <c:v>14</c:v>
                </c:pt>
                <c:pt idx="1">
                  <c:v>14</c:v>
                </c:pt>
                <c:pt idx="2">
                  <c:v>13</c:v>
                </c:pt>
                <c:pt idx="3">
                  <c:v>13</c:v>
                </c:pt>
              </c:numCache>
            </c:numRef>
          </c:val>
          <c:smooth val="0"/>
        </c:ser>
        <c:ser>
          <c:idx val="4"/>
          <c:order val="4"/>
          <c:tx>
            <c:strRef>
              <c:f>'Q3+Q1 (lap)'!$A$7</c:f>
              <c:strCache>
                <c:ptCount val="1"/>
                <c:pt idx="0">
                  <c:v>Content Management Systems and VLEs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(lap)'!$B$7:$C$7,'Q3+Q1 (lap)'!$E$7:$F$7)</c:f>
              <c:numCache>
                <c:formatCode>General</c:formatCode>
                <c:ptCount val="4"/>
                <c:pt idx="0">
                  <c:v>19</c:v>
                </c:pt>
                <c:pt idx="1">
                  <c:v>19</c:v>
                </c:pt>
                <c:pt idx="2">
                  <c:v>19</c:v>
                </c:pt>
                <c:pt idx="3">
                  <c:v>19</c:v>
                </c:pt>
              </c:numCache>
            </c:numRef>
          </c:val>
          <c:smooth val="0"/>
        </c:ser>
        <c:ser>
          <c:idx val="5"/>
          <c:order val="5"/>
          <c:tx>
            <c:strRef>
              <c:f>'Q3+Q1 (lap)'!$A$8</c:f>
              <c:strCache>
                <c:ptCount val="1"/>
                <c:pt idx="0">
                  <c:v>Data and Analytics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(lap)'!$B$8:$C$8,'Q3+Q1 (lap)'!$E$8:$F$8)</c:f>
              <c:numCache>
                <c:formatCode>General</c:formatCode>
                <c:ptCount val="4"/>
                <c:pt idx="0">
                  <c:v>11</c:v>
                </c:pt>
                <c:pt idx="1">
                  <c:v>11</c:v>
                </c:pt>
                <c:pt idx="2">
                  <c:v>15</c:v>
                </c:pt>
                <c:pt idx="3">
                  <c:v>15</c:v>
                </c:pt>
              </c:numCache>
            </c:numRef>
          </c:val>
          <c:smooth val="0"/>
        </c:ser>
        <c:ser>
          <c:idx val="6"/>
          <c:order val="6"/>
          <c:tx>
            <c:strRef>
              <c:f>'Q3+Q1 (lap)'!$A$9</c:f>
              <c:strCache>
                <c:ptCount val="1"/>
                <c:pt idx="0">
                  <c:v>Digital and Open Badges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(lap)'!$B$9:$C$9,'Q3+Q1 (lap)'!$E$9:$F$9)</c:f>
              <c:numCache>
                <c:formatCode>General</c:formatCode>
                <c:ptCount val="4"/>
                <c:pt idx="0">
                  <c:v>2</c:v>
                </c:pt>
                <c:pt idx="1">
                  <c:v>2</c:v>
                </c:pt>
                <c:pt idx="2">
                  <c:v>3</c:v>
                </c:pt>
                <c:pt idx="3">
                  <c:v>3</c:v>
                </c:pt>
              </c:numCache>
            </c:numRef>
          </c:val>
          <c:smooth val="0"/>
        </c:ser>
        <c:ser>
          <c:idx val="7"/>
          <c:order val="7"/>
          <c:tx>
            <c:strRef>
              <c:f>'Q3+Q1 (lap)'!$A$10</c:f>
              <c:strCache>
                <c:ptCount val="1"/>
                <c:pt idx="0">
                  <c:v>Digital repositories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(lap)'!$B$10:$C$10,'Q3+Q1 (lap)'!$E$10:$F$10)</c:f>
              <c:numCache>
                <c:formatCode>General</c:formatCode>
                <c:ptCount val="4"/>
                <c:pt idx="0">
                  <c:v>6</c:v>
                </c:pt>
                <c:pt idx="1">
                  <c:v>6</c:v>
                </c:pt>
                <c:pt idx="2">
                  <c:v>8</c:v>
                </c:pt>
                <c:pt idx="3">
                  <c:v>8</c:v>
                </c:pt>
              </c:numCache>
            </c:numRef>
          </c:val>
          <c:smooth val="0"/>
        </c:ser>
        <c:ser>
          <c:idx val="8"/>
          <c:order val="8"/>
          <c:tx>
            <c:strRef>
              <c:f>'Q3+Q1 (lap)'!$A$11</c:f>
              <c:strCache>
                <c:ptCount val="1"/>
                <c:pt idx="0">
                  <c:v>Electronic assessment, submission &amp; feedback</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(lap)'!$B$11:$C$11,'Q3+Q1 (lap)'!$E$11:$F$11)</c:f>
              <c:numCache>
                <c:formatCode>General</c:formatCode>
                <c:ptCount val="4"/>
                <c:pt idx="0">
                  <c:v>18</c:v>
                </c:pt>
                <c:pt idx="1">
                  <c:v>18</c:v>
                </c:pt>
                <c:pt idx="2">
                  <c:v>18</c:v>
                </c:pt>
                <c:pt idx="3">
                  <c:v>18</c:v>
                </c:pt>
              </c:numCache>
            </c:numRef>
          </c:val>
          <c:smooth val="0"/>
        </c:ser>
        <c:ser>
          <c:idx val="9"/>
          <c:order val="9"/>
          <c:tx>
            <c:strRef>
              <c:f>'Q3+Q1 (lap)'!$A$12</c:f>
              <c:strCache>
                <c:ptCount val="1"/>
                <c:pt idx="0">
                  <c:v>ePortfolios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(lap)'!$B$12:$C$12,'Q3+Q1 (lap)'!$E$12:$F$12)</c:f>
              <c:numCache>
                <c:formatCode>General</c:formatCode>
                <c:ptCount val="4"/>
                <c:pt idx="0">
                  <c:v>7</c:v>
                </c:pt>
                <c:pt idx="1">
                  <c:v>7</c:v>
                </c:pt>
                <c:pt idx="2">
                  <c:v>9</c:v>
                </c:pt>
                <c:pt idx="3">
                  <c:v>9</c:v>
                </c:pt>
              </c:numCache>
            </c:numRef>
          </c:val>
          <c:smooth val="0"/>
        </c:ser>
        <c:ser>
          <c:idx val="10"/>
          <c:order val="10"/>
          <c:tx>
            <c:strRef>
              <c:f>'Q3+Q1 (lap)'!$A$13</c:f>
              <c:strCache>
                <c:ptCount val="1"/>
                <c:pt idx="0">
                  <c:v>Game based learning</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(lap)'!$B$13:$C$13,'Q3+Q1 (lap)'!$E$13:$F$13)</c:f>
              <c:numCache>
                <c:formatCode>General</c:formatCode>
                <c:ptCount val="4"/>
                <c:pt idx="0">
                  <c:v>1</c:v>
                </c:pt>
                <c:pt idx="1">
                  <c:v>1</c:v>
                </c:pt>
                <c:pt idx="2">
                  <c:v>2</c:v>
                </c:pt>
                <c:pt idx="3">
                  <c:v>2</c:v>
                </c:pt>
              </c:numCache>
            </c:numRef>
          </c:val>
          <c:smooth val="0"/>
        </c:ser>
        <c:ser>
          <c:idx val="11"/>
          <c:order val="11"/>
          <c:tx>
            <c:strRef>
              <c:f>'Q3+Q1 (lap)'!$A$14</c:f>
              <c:strCache>
                <c:ptCount val="1"/>
                <c:pt idx="0">
                  <c:v>Lecture capture tools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(lap)'!$B$14:$C$14,'Q3+Q1 (lap)'!$E$14:$F$14)</c:f>
              <c:numCache>
                <c:formatCode>General</c:formatCode>
                <c:ptCount val="4"/>
                <c:pt idx="0">
                  <c:v>10</c:v>
                </c:pt>
                <c:pt idx="1">
                  <c:v>10</c:v>
                </c:pt>
                <c:pt idx="2">
                  <c:v>11</c:v>
                </c:pt>
                <c:pt idx="3">
                  <c:v>11</c:v>
                </c:pt>
              </c:numCache>
            </c:numRef>
          </c:val>
          <c:smooth val="0"/>
        </c:ser>
        <c:ser>
          <c:idx val="12"/>
          <c:order val="12"/>
          <c:tx>
            <c:strRef>
              <c:f>'Q3+Q1 (lap)'!$A$15</c:f>
              <c:strCache>
                <c:ptCount val="1"/>
                <c:pt idx="0">
                  <c:v>Media production</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(lap)'!$B$15:$C$15,'Q3+Q1 (lap)'!$E$15:$F$15)</c:f>
              <c:numCache>
                <c:formatCode>General</c:formatCode>
                <c:ptCount val="4"/>
                <c:pt idx="0">
                  <c:v>15</c:v>
                </c:pt>
                <c:pt idx="1">
                  <c:v>15</c:v>
                </c:pt>
                <c:pt idx="2">
                  <c:v>17</c:v>
                </c:pt>
                <c:pt idx="3">
                  <c:v>17</c:v>
                </c:pt>
              </c:numCache>
            </c:numRef>
          </c:val>
          <c:smooth val="0"/>
        </c:ser>
        <c:ser>
          <c:idx val="13"/>
          <c:order val="13"/>
          <c:tx>
            <c:strRef>
              <c:f>'Q3+Q1 (lap)'!$A$16</c:f>
              <c:strCache>
                <c:ptCount val="1"/>
                <c:pt idx="0">
                  <c:v>MOOCs, SPOCs, TOOCs etc</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(lap)'!$B$16:$C$16,'Q3+Q1 (lap)'!$E$16:$F$16)</c:f>
              <c:numCache>
                <c:formatCode>General</c:formatCode>
                <c:ptCount val="4"/>
                <c:pt idx="0">
                  <c:v>5</c:v>
                </c:pt>
                <c:pt idx="1">
                  <c:v>5</c:v>
                </c:pt>
                <c:pt idx="2">
                  <c:v>5</c:v>
                </c:pt>
                <c:pt idx="3">
                  <c:v>5</c:v>
                </c:pt>
              </c:numCache>
            </c:numRef>
          </c:val>
          <c:smooth val="0"/>
        </c:ser>
        <c:ser>
          <c:idx val="14"/>
          <c:order val="14"/>
          <c:tx>
            <c:strRef>
              <c:f>'Q3+Q1 (lap)'!$A$17</c:f>
              <c:strCache>
                <c:ptCount val="1"/>
                <c:pt idx="0">
                  <c:v>Open Education</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(lap)'!$B$17:$C$17,'Q3+Q1 (lap)'!$E$17:$F$17)</c:f>
              <c:numCache>
                <c:formatCode>General</c:formatCode>
                <c:ptCount val="4"/>
                <c:pt idx="0">
                  <c:v>8</c:v>
                </c:pt>
                <c:pt idx="1">
                  <c:v>8</c:v>
                </c:pt>
                <c:pt idx="2">
                  <c:v>6</c:v>
                </c:pt>
                <c:pt idx="3">
                  <c:v>6</c:v>
                </c:pt>
              </c:numCache>
            </c:numRef>
          </c:val>
          <c:smooth val="0"/>
        </c:ser>
        <c:ser>
          <c:idx val="15"/>
          <c:order val="15"/>
          <c:tx>
            <c:strRef>
              <c:f>'Q3+Q1 (lap)'!$A$18</c:f>
              <c:strCache>
                <c:ptCount val="1"/>
                <c:pt idx="0">
                  <c:v>Screencasting</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(lap)'!$B$18:$C$18,'Q3+Q1 (lap)'!$E$18:$F$18)</c:f>
              <c:numCache>
                <c:formatCode>General</c:formatCode>
                <c:ptCount val="4"/>
                <c:pt idx="0">
                  <c:v>13</c:v>
                </c:pt>
                <c:pt idx="1">
                  <c:v>13</c:v>
                </c:pt>
                <c:pt idx="2">
                  <c:v>12</c:v>
                </c:pt>
                <c:pt idx="3">
                  <c:v>12</c:v>
                </c:pt>
              </c:numCache>
            </c:numRef>
          </c:val>
          <c:smooth val="0"/>
        </c:ser>
        <c:ser>
          <c:idx val="16"/>
          <c:order val="16"/>
          <c:tx>
            <c:strRef>
              <c:f>'Q3+Q1 (lap)'!$A$19</c:f>
              <c:strCache>
                <c:ptCount val="1"/>
                <c:pt idx="0">
                  <c:v>Social networking</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(lap)'!$B$19:$C$19,'Q3+Q1 (lap)'!$E$19:$F$19)</c:f>
              <c:numCache>
                <c:formatCode>General</c:formatCode>
                <c:ptCount val="4"/>
                <c:pt idx="0">
                  <c:v>16</c:v>
                </c:pt>
                <c:pt idx="1">
                  <c:v>16</c:v>
                </c:pt>
                <c:pt idx="2">
                  <c:v>14</c:v>
                </c:pt>
                <c:pt idx="3">
                  <c:v>14</c:v>
                </c:pt>
              </c:numCache>
            </c:numRef>
          </c:val>
          <c:smooth val="0"/>
        </c:ser>
        <c:ser>
          <c:idx val="17"/>
          <c:order val="17"/>
          <c:tx>
            <c:strRef>
              <c:f>'Q3+Q1 (lap)'!$A$20</c:f>
              <c:strCache>
                <c:ptCount val="1"/>
                <c:pt idx="0">
                  <c:v>Web conferencing/ virtual classrooms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(lap)'!$B$20:$C$20,'Q3+Q1 (lap)'!$E$20:$F$20)</c:f>
              <c:numCache>
                <c:formatCode>General</c:formatCode>
                <c:ptCount val="4"/>
                <c:pt idx="0">
                  <c:v>17</c:v>
                </c:pt>
                <c:pt idx="1">
                  <c:v>17</c:v>
                </c:pt>
                <c:pt idx="2">
                  <c:v>16</c:v>
                </c:pt>
                <c:pt idx="3">
                  <c:v>16</c:v>
                </c:pt>
              </c:numCache>
            </c:numRef>
          </c:val>
          <c:smooth val="0"/>
        </c:ser>
        <c:ser>
          <c:idx val="18"/>
          <c:order val="18"/>
          <c:tx>
            <c:strRef>
              <c:f>'Q3+Q1 (lap)'!$A$21</c:f>
              <c:strCache>
                <c:ptCount val="1"/>
                <c:pt idx="0">
                  <c:v>Wikis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('Q3+Q1 (lap)'!$B$2:$C$2,'Q3+Q1 (lap)'!$E$2:$F$2)</c:f>
              <c:numCache>
                <c:formatCode>General</c:formatCode>
                <c:ptCount val="4"/>
                <c:pt idx="0">
                  <c:v>1</c:v>
                </c:pt>
                <c:pt idx="1">
                  <c:v>1.2</c:v>
                </c:pt>
                <c:pt idx="2">
                  <c:v>2</c:v>
                </c:pt>
                <c:pt idx="3">
                  <c:v>2.2000000000000002</c:v>
                </c:pt>
              </c:numCache>
            </c:numRef>
          </c:cat>
          <c:val>
            <c:numRef>
              <c:f>('Q3+Q1 (lap)'!$B$21:$C$21,'Q3+Q1 (lap)'!$E$21:$F$21)</c:f>
              <c:numCache>
                <c:formatCode>General</c:formatCode>
                <c:ptCount val="4"/>
                <c:pt idx="0">
                  <c:v>3</c:v>
                </c:pt>
                <c:pt idx="1">
                  <c:v>3</c:v>
                </c:pt>
                <c:pt idx="2">
                  <c:v>1</c:v>
                </c:pt>
                <c:pt idx="3">
                  <c:v>1</c:v>
                </c:pt>
              </c:numCache>
            </c:numRef>
          </c:val>
          <c:smooth val="0"/>
        </c:ser>
        <c:dLbls>
          <c:showLegendKey val="0"/>
          <c:showVal val="1"/>
          <c:showCatName val="0"/>
          <c:showSerName val="0"/>
          <c:showPercent val="0"/>
          <c:showBubbleSize val="0"/>
        </c:dLbls>
        <c:marker val="1"/>
        <c:smooth val="0"/>
        <c:axId val="221649536"/>
        <c:axId val="221668096"/>
      </c:lineChart>
      <c:catAx>
        <c:axId val="221649536"/>
        <c:scaling>
          <c:orientation val="minMax"/>
        </c:scaling>
        <c:delete val="0"/>
        <c:axPos val="b"/>
        <c:title>
          <c:tx>
            <c:rich>
              <a:bodyPr/>
              <a:lstStyle/>
              <a:p>
                <a:pPr>
                  <a:defRPr sz="500"/>
                </a:pPr>
                <a:r>
                  <a:rPr lang="en-GB" sz="1050" b="1" i="0" baseline="0">
                    <a:effectLst/>
                  </a:rPr>
                  <a:t>Current                                                    Future</a:t>
                </a:r>
                <a:endParaRPr lang="en-GB" sz="500">
                  <a:effectLst/>
                </a:endParaRPr>
              </a:p>
            </c:rich>
          </c:tx>
          <c:layout>
            <c:manualLayout>
              <c:xMode val="edge"/>
              <c:yMode val="edge"/>
              <c:x val="0.27725941587486436"/>
              <c:y val="0.94319395246605753"/>
            </c:manualLayout>
          </c:layout>
          <c:overlay val="0"/>
        </c:title>
        <c:numFmt formatCode="General" sourceLinked="1"/>
        <c:majorTickMark val="none"/>
        <c:minorTickMark val="none"/>
        <c:tickLblPos val="nextTo"/>
        <c:txPr>
          <a:bodyPr/>
          <a:lstStyle/>
          <a:p>
            <a:pPr>
              <a:defRPr>
                <a:solidFill>
                  <a:schemeClr val="bg1"/>
                </a:solidFill>
              </a:defRPr>
            </a:pPr>
            <a:endParaRPr lang="en-US"/>
          </a:p>
        </c:txPr>
        <c:crossAx val="221668096"/>
        <c:crosses val="autoZero"/>
        <c:auto val="1"/>
        <c:lblAlgn val="ctr"/>
        <c:lblOffset val="100"/>
        <c:noMultiLvlLbl val="0"/>
      </c:catAx>
      <c:valAx>
        <c:axId val="221668096"/>
        <c:scaling>
          <c:orientation val="minMax"/>
        </c:scaling>
        <c:delete val="0"/>
        <c:axPos val="l"/>
        <c:title>
          <c:tx>
            <c:rich>
              <a:bodyPr rot="-5400000" vert="horz"/>
              <a:lstStyle/>
              <a:p>
                <a:pPr>
                  <a:defRPr sz="500"/>
                </a:pPr>
                <a:r>
                  <a:rPr lang="en-GB" sz="1050" b="1" i="0" baseline="0">
                    <a:effectLst/>
                  </a:rPr>
                  <a:t>&lt;- Low                                                                                             Ranked Importance                                                                                           High -&gt;</a:t>
                </a:r>
                <a:endParaRPr lang="en-GB" sz="500">
                  <a:effectLst/>
                </a:endParaRPr>
              </a:p>
            </c:rich>
          </c:tx>
          <c:layout>
            <c:manualLayout>
              <c:xMode val="edge"/>
              <c:yMode val="edge"/>
              <c:x val="4.0159210272920479E-2"/>
              <c:y val="0.10857308692833145"/>
            </c:manualLayout>
          </c:layout>
          <c:overlay val="0"/>
        </c:title>
        <c:numFmt formatCode="General" sourceLinked="1"/>
        <c:majorTickMark val="none"/>
        <c:minorTickMark val="none"/>
        <c:tickLblPos val="nextTo"/>
        <c:txPr>
          <a:bodyPr/>
          <a:lstStyle/>
          <a:p>
            <a:pPr>
              <a:defRPr>
                <a:solidFill>
                  <a:schemeClr val="bg1"/>
                </a:solidFill>
              </a:defRPr>
            </a:pPr>
            <a:endParaRPr lang="en-US"/>
          </a:p>
        </c:txPr>
        <c:crossAx val="2216495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'Q4'!$B$1</c:f>
          <c:strCache>
            <c:ptCount val="1"/>
            <c:pt idx="0">
              <c:v>4. For you, in your context how important are our aims outlined above for you?</c:v>
            </c:pt>
          </c:strCache>
        </c:strRef>
      </c:tx>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38556442954559195"/>
          <c:y val="6.4203409257989452E-2"/>
          <c:w val="0.58858436579462514"/>
          <c:h val="0.76777404779955083"/>
        </c:manualLayout>
      </c:layout>
      <c:barChart>
        <c:barDir val="bar"/>
        <c:grouping val="stacked"/>
        <c:varyColors val="0"/>
        <c:ser>
          <c:idx val="2"/>
          <c:order val="0"/>
          <c:tx>
            <c:strRef>
              <c:f>'Q4'!$O$2</c:f>
              <c:strCache>
                <c:ptCount val="1"/>
                <c:pt idx="0">
                  <c:v>Neutral</c:v>
                </c:pt>
              </c:strCache>
            </c:strRef>
          </c:tx>
          <c:spPr>
            <a:solidFill>
              <a:schemeClr val="bg1">
                <a:lumMod val="85000"/>
              </a:schemeClr>
            </a:solidFill>
          </c:spPr>
          <c:invertIfNegative val="0"/>
          <c:dLbls>
            <c:delete val="1"/>
          </c:dLbls>
          <c:cat>
            <c:strRef>
              <c:f>'Q4'!$L$3:$L$8</c:f>
              <c:strCache>
                <c:ptCount val="6"/>
                <c:pt idx="0">
                  <c:v>Aim 4: Representing members</c:v>
                </c:pt>
                <c:pt idx="1">
                  <c:v>Aim 3: Strategy and policy</c:v>
                </c:pt>
                <c:pt idx="2">
                  <c:v>Aim 5: Leadership and professional development</c:v>
                </c:pt>
                <c:pt idx="3">
                  <c:v>Aim 6: Communicating</c:v>
                </c:pt>
                <c:pt idx="4">
                  <c:v>Aim 2: Research and practice</c:v>
                </c:pt>
                <c:pt idx="5">
                  <c:v>Aim 1: Intelligent use of learning technology</c:v>
                </c:pt>
              </c:strCache>
            </c:strRef>
          </c:cat>
          <c:val>
            <c:numRef>
              <c:f>'Q4'!$O$3:$O$8</c:f>
              <c:numCache>
                <c:formatCode>0%</c:formatCode>
                <c:ptCount val="6"/>
                <c:pt idx="0">
                  <c:v>0.13520408163265307</c:v>
                </c:pt>
                <c:pt idx="1">
                  <c:v>0.13010204081632654</c:v>
                </c:pt>
                <c:pt idx="2">
                  <c:v>0.10714285714285714</c:v>
                </c:pt>
                <c:pt idx="3">
                  <c:v>5.3571428571428568E-2</c:v>
                </c:pt>
                <c:pt idx="4">
                  <c:v>5.6122448979591837E-2</c:v>
                </c:pt>
                <c:pt idx="5">
                  <c:v>4.0816326530612242E-2</c:v>
                </c:pt>
              </c:numCache>
            </c:numRef>
          </c:val>
        </c:ser>
        <c:ser>
          <c:idx val="1"/>
          <c:order val="1"/>
          <c:tx>
            <c:strRef>
              <c:f>'Q4'!$N$2</c:f>
              <c:strCache>
                <c:ptCount val="1"/>
                <c:pt idx="0">
                  <c:v>Important</c:v>
                </c:pt>
              </c:strCache>
            </c:strRef>
          </c:tx>
          <c:spPr>
            <a:solidFill>
              <a:srgbClr val="079948">
                <a:alpha val="56000"/>
              </a:srgbClr>
            </a:solidFill>
          </c:spPr>
          <c:invertIfNegative val="0"/>
          <c:dLbls>
            <c:txPr>
              <a:bodyPr/>
              <a:lstStyle/>
              <a:p>
                <a:pPr>
                  <a:defRPr sz="1200">
                    <a:solidFill>
                      <a:sysClr val="windowText" lastClr="000000"/>
                    </a:solidFill>
                  </a:defRPr>
                </a:pPr>
                <a:endParaRPr lang="en-US"/>
              </a:p>
            </c:txPr>
            <c:dLblPos val="ctr"/>
            <c:showLegendKey val="0"/>
            <c:showVal val="1"/>
            <c:showCatName val="0"/>
            <c:showSerName val="0"/>
            <c:showPercent val="0"/>
            <c:showBubbleSize val="0"/>
            <c:showLeaderLines val="0"/>
          </c:dLbls>
          <c:cat>
            <c:strRef>
              <c:f>'Q4'!$L$3:$L$8</c:f>
              <c:strCache>
                <c:ptCount val="6"/>
                <c:pt idx="0">
                  <c:v>Aim 4: Representing members</c:v>
                </c:pt>
                <c:pt idx="1">
                  <c:v>Aim 3: Strategy and policy</c:v>
                </c:pt>
                <c:pt idx="2">
                  <c:v>Aim 5: Leadership and professional development</c:v>
                </c:pt>
                <c:pt idx="3">
                  <c:v>Aim 6: Communicating</c:v>
                </c:pt>
                <c:pt idx="4">
                  <c:v>Aim 2: Research and practice</c:v>
                </c:pt>
                <c:pt idx="5">
                  <c:v>Aim 1: Intelligent use of learning technology</c:v>
                </c:pt>
              </c:strCache>
            </c:strRef>
          </c:cat>
          <c:val>
            <c:numRef>
              <c:f>'Q4'!$N$3:$N$8</c:f>
              <c:numCache>
                <c:formatCode>0%</c:formatCode>
                <c:ptCount val="6"/>
                <c:pt idx="0">
                  <c:v>0.37244897959183676</c:v>
                </c:pt>
                <c:pt idx="1">
                  <c:v>0.39285714285714285</c:v>
                </c:pt>
                <c:pt idx="2">
                  <c:v>0.35204081632653061</c:v>
                </c:pt>
                <c:pt idx="3">
                  <c:v>0.36224489795918369</c:v>
                </c:pt>
                <c:pt idx="4">
                  <c:v>0.41326530612244899</c:v>
                </c:pt>
                <c:pt idx="5">
                  <c:v>0.29081632653061223</c:v>
                </c:pt>
              </c:numCache>
            </c:numRef>
          </c:val>
        </c:ser>
        <c:ser>
          <c:idx val="0"/>
          <c:order val="2"/>
          <c:tx>
            <c:strRef>
              <c:f>'Q4'!$M$2</c:f>
              <c:strCache>
                <c:ptCount val="1"/>
                <c:pt idx="0">
                  <c:v>Very important</c:v>
                </c:pt>
              </c:strCache>
            </c:strRef>
          </c:tx>
          <c:invertIfNegative val="0"/>
          <c:dLbls>
            <c:txPr>
              <a:bodyPr/>
              <a:lstStyle/>
              <a:p>
                <a:pPr>
                  <a:defRPr sz="1400">
                    <a:solidFill>
                      <a:schemeClr val="bg1"/>
                    </a:solidFill>
                  </a:defRPr>
                </a:pPr>
                <a:endParaRPr lang="en-US"/>
              </a:p>
            </c:txPr>
            <c:dLblPos val="ctr"/>
            <c:showLegendKey val="0"/>
            <c:showVal val="1"/>
            <c:showCatName val="0"/>
            <c:showSerName val="0"/>
            <c:showPercent val="0"/>
            <c:showBubbleSize val="0"/>
            <c:showLeaderLines val="0"/>
          </c:dLbls>
          <c:cat>
            <c:strRef>
              <c:f>'Q4'!$L$3:$L$8</c:f>
              <c:strCache>
                <c:ptCount val="6"/>
                <c:pt idx="0">
                  <c:v>Aim 4: Representing members</c:v>
                </c:pt>
                <c:pt idx="1">
                  <c:v>Aim 3: Strategy and policy</c:v>
                </c:pt>
                <c:pt idx="2">
                  <c:v>Aim 5: Leadership and professional development</c:v>
                </c:pt>
                <c:pt idx="3">
                  <c:v>Aim 6: Communicating</c:v>
                </c:pt>
                <c:pt idx="4">
                  <c:v>Aim 2: Research and practice</c:v>
                </c:pt>
                <c:pt idx="5">
                  <c:v>Aim 1: Intelligent use of learning technology</c:v>
                </c:pt>
              </c:strCache>
            </c:strRef>
          </c:cat>
          <c:val>
            <c:numRef>
              <c:f>'Q4'!$M$3:$M$8</c:f>
              <c:numCache>
                <c:formatCode>0%</c:formatCode>
                <c:ptCount val="6"/>
                <c:pt idx="0">
                  <c:v>0.25</c:v>
                </c:pt>
                <c:pt idx="1">
                  <c:v>0.26530612244897961</c:v>
                </c:pt>
                <c:pt idx="2">
                  <c:v>0.36734693877551022</c:v>
                </c:pt>
                <c:pt idx="3">
                  <c:v>0.48979591836734693</c:v>
                </c:pt>
                <c:pt idx="4">
                  <c:v>0.44897959183673469</c:v>
                </c:pt>
                <c:pt idx="5">
                  <c:v>0.6071428571428571</c:v>
                </c:pt>
              </c:numCache>
            </c:numRef>
          </c:val>
        </c:ser>
        <c:ser>
          <c:idx val="5"/>
          <c:order val="3"/>
          <c:tx>
            <c:strRef>
              <c:f>'Q4'!$P$2</c:f>
              <c:strCache>
                <c:ptCount val="1"/>
                <c:pt idx="0">
                  <c:v>Neutral</c:v>
                </c:pt>
              </c:strCache>
            </c:strRef>
          </c:tx>
          <c:spPr>
            <a:solidFill>
              <a:schemeClr val="bg1">
                <a:lumMod val="85000"/>
              </a:schemeClr>
            </a:solidFill>
          </c:spPr>
          <c:invertIfNegative val="0"/>
          <c:dLbls>
            <c:delete val="1"/>
          </c:dLbls>
          <c:val>
            <c:numRef>
              <c:f>'Q4'!$P$3:$P$8</c:f>
              <c:numCache>
                <c:formatCode>0%</c:formatCode>
                <c:ptCount val="6"/>
                <c:pt idx="0">
                  <c:v>-0.13520408163265307</c:v>
                </c:pt>
                <c:pt idx="1">
                  <c:v>-0.13010204081632654</c:v>
                </c:pt>
                <c:pt idx="2">
                  <c:v>-0.10714285714285714</c:v>
                </c:pt>
                <c:pt idx="3">
                  <c:v>-5.3571428571428568E-2</c:v>
                </c:pt>
                <c:pt idx="4">
                  <c:v>-5.6122448979591837E-2</c:v>
                </c:pt>
                <c:pt idx="5">
                  <c:v>-4.0816326530612242E-2</c:v>
                </c:pt>
              </c:numCache>
            </c:numRef>
          </c:val>
        </c:ser>
        <c:ser>
          <c:idx val="3"/>
          <c:order val="4"/>
          <c:tx>
            <c:strRef>
              <c:f>'Q4'!$Q$2</c:f>
              <c:strCache>
                <c:ptCount val="1"/>
                <c:pt idx="0">
                  <c:v>Unimportant</c:v>
                </c:pt>
              </c:strCache>
            </c:strRef>
          </c:tx>
          <c:spPr>
            <a:solidFill>
              <a:schemeClr val="accent6">
                <a:lumMod val="75000"/>
                <a:alpha val="57000"/>
              </a:schemeClr>
            </a:solidFill>
          </c:spPr>
          <c:invertIfNegative val="0"/>
          <c:dLbls>
            <c:txPr>
              <a:bodyPr/>
              <a:lstStyle/>
              <a:p>
                <a:pPr>
                  <a:defRPr sz="1200"/>
                </a:pPr>
                <a:endParaRPr lang="en-US"/>
              </a:p>
            </c:txPr>
            <c:dLblPos val="ctr"/>
            <c:showLegendKey val="0"/>
            <c:showVal val="1"/>
            <c:showCatName val="0"/>
            <c:showSerName val="0"/>
            <c:showPercent val="0"/>
            <c:showBubbleSize val="0"/>
            <c:showLeaderLines val="0"/>
          </c:dLbls>
          <c:cat>
            <c:strRef>
              <c:f>'Q4'!$L$3:$L$8</c:f>
              <c:strCache>
                <c:ptCount val="6"/>
                <c:pt idx="0">
                  <c:v>Aim 4: Representing members</c:v>
                </c:pt>
                <c:pt idx="1">
                  <c:v>Aim 3: Strategy and policy</c:v>
                </c:pt>
                <c:pt idx="2">
                  <c:v>Aim 5: Leadership and professional development</c:v>
                </c:pt>
                <c:pt idx="3">
                  <c:v>Aim 6: Communicating</c:v>
                </c:pt>
                <c:pt idx="4">
                  <c:v>Aim 2: Research and practice</c:v>
                </c:pt>
                <c:pt idx="5">
                  <c:v>Aim 1: Intelligent use of learning technology</c:v>
                </c:pt>
              </c:strCache>
            </c:strRef>
          </c:cat>
          <c:val>
            <c:numRef>
              <c:f>'Q4'!$Q$3:$Q$8</c:f>
              <c:numCache>
                <c:formatCode>0%</c:formatCode>
                <c:ptCount val="6"/>
                <c:pt idx="0">
                  <c:v>-9.1836734693877556E-2</c:v>
                </c:pt>
                <c:pt idx="1">
                  <c:v>-7.1428571428571425E-2</c:v>
                </c:pt>
                <c:pt idx="2">
                  <c:v>-5.6122448979591837E-2</c:v>
                </c:pt>
                <c:pt idx="3">
                  <c:v>-3.0612244897959183E-2</c:v>
                </c:pt>
                <c:pt idx="4">
                  <c:v>-2.0408163265306121E-2</c:v>
                </c:pt>
                <c:pt idx="5">
                  <c:v>-1.5306122448979591E-2</c:v>
                </c:pt>
              </c:numCache>
            </c:numRef>
          </c:val>
        </c:ser>
        <c:ser>
          <c:idx val="4"/>
          <c:order val="5"/>
          <c:tx>
            <c:strRef>
              <c:f>'Q4'!$R$2</c:f>
              <c:strCache>
                <c:ptCount val="1"/>
                <c:pt idx="0">
                  <c:v>Not at all important</c:v>
                </c:pt>
              </c:strCache>
            </c:strRef>
          </c:tx>
          <c:spPr>
            <a:solidFill>
              <a:schemeClr val="accent6">
                <a:lumMod val="75000"/>
              </a:schemeClr>
            </a:solidFill>
          </c:spPr>
          <c:invertIfNegative val="0"/>
          <c:dLbls>
            <c:delete val="1"/>
          </c:dLbls>
          <c:cat>
            <c:strRef>
              <c:f>'Q4'!$L$3:$L$8</c:f>
              <c:strCache>
                <c:ptCount val="6"/>
                <c:pt idx="0">
                  <c:v>Aim 4: Representing members</c:v>
                </c:pt>
                <c:pt idx="1">
                  <c:v>Aim 3: Strategy and policy</c:v>
                </c:pt>
                <c:pt idx="2">
                  <c:v>Aim 5: Leadership and professional development</c:v>
                </c:pt>
                <c:pt idx="3">
                  <c:v>Aim 6: Communicating</c:v>
                </c:pt>
                <c:pt idx="4">
                  <c:v>Aim 2: Research and practice</c:v>
                </c:pt>
                <c:pt idx="5">
                  <c:v>Aim 1: Intelligent use of learning technology</c:v>
                </c:pt>
              </c:strCache>
            </c:strRef>
          </c:cat>
          <c:val>
            <c:numRef>
              <c:f>'Q4'!$R$3:$R$8</c:f>
              <c:numCache>
                <c:formatCode>0%</c:formatCode>
                <c:ptCount val="6"/>
                <c:pt idx="0">
                  <c:v>-1.020408163265306E-2</c:v>
                </c:pt>
                <c:pt idx="1">
                  <c:v>-5.1020408163265302E-3</c:v>
                </c:pt>
                <c:pt idx="2">
                  <c:v>-5.1020408163265302E-3</c:v>
                </c:pt>
                <c:pt idx="3">
                  <c:v>-5.1020408163265302E-3</c:v>
                </c:pt>
                <c:pt idx="4">
                  <c:v>0</c:v>
                </c:pt>
                <c:pt idx="5">
                  <c:v>0</c:v>
                </c:pt>
              </c:numCache>
            </c:numRef>
          </c:val>
        </c:ser>
        <c:dLbls>
          <c:dLblPos val="ctr"/>
          <c:showLegendKey val="0"/>
          <c:showVal val="1"/>
          <c:showCatName val="0"/>
          <c:showSerName val="0"/>
          <c:showPercent val="0"/>
          <c:showBubbleSize val="0"/>
        </c:dLbls>
        <c:gapWidth val="75"/>
        <c:overlap val="100"/>
        <c:axId val="217252608"/>
        <c:axId val="217254144"/>
      </c:barChart>
      <c:catAx>
        <c:axId val="217252608"/>
        <c:scaling>
          <c:orientation val="minMax"/>
        </c:scaling>
        <c:delete val="0"/>
        <c:axPos val="l"/>
        <c:majorGridlines/>
        <c:majorTickMark val="none"/>
        <c:minorTickMark val="none"/>
        <c:tickLblPos val="low"/>
        <c:txPr>
          <a:bodyPr anchor="t" anchorCtr="1"/>
          <a:lstStyle/>
          <a:p>
            <a:pPr>
              <a:defRPr sz="1600">
                <a:solidFill>
                  <a:sysClr val="windowText" lastClr="000000"/>
                </a:solidFill>
              </a:defRPr>
            </a:pPr>
            <a:endParaRPr lang="en-US"/>
          </a:p>
        </c:txPr>
        <c:crossAx val="217254144"/>
        <c:crosses val="autoZero"/>
        <c:auto val="0"/>
        <c:lblAlgn val="ctr"/>
        <c:lblOffset val="100"/>
        <c:noMultiLvlLbl val="0"/>
      </c:catAx>
      <c:valAx>
        <c:axId val="217254144"/>
        <c:scaling>
          <c:orientation val="minMax"/>
        </c:scaling>
        <c:delete val="0"/>
        <c:axPos val="b"/>
        <c:numFmt formatCode="0%" sourceLinked="1"/>
        <c:majorTickMark val="out"/>
        <c:minorTickMark val="none"/>
        <c:tickLblPos val="nextTo"/>
        <c:txPr>
          <a:bodyPr/>
          <a:lstStyle/>
          <a:p>
            <a:pPr>
              <a:defRPr sz="1200"/>
            </a:pPr>
            <a:endParaRPr lang="en-US"/>
          </a:p>
        </c:txPr>
        <c:crossAx val="217252608"/>
        <c:crosses val="autoZero"/>
        <c:crossBetween val="between"/>
      </c:valAx>
    </c:plotArea>
    <c:legend>
      <c:legendPos val="b"/>
      <c:legendEntry>
        <c:idx val="0"/>
        <c:delete val="1"/>
      </c:legendEntry>
      <c:layout>
        <c:manualLayout>
          <c:xMode val="edge"/>
          <c:yMode val="edge"/>
          <c:x val="0.3443044202477073"/>
          <c:y val="0.8908879079973373"/>
          <c:w val="0.65452054394709791"/>
          <c:h val="3.099039524095405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'Q5'!$B$1</c:f>
          <c:strCache>
            <c:ptCount val="1"/>
            <c:pt idx="0">
              <c:v>5. Which of the following do you currently make use of?</c:v>
            </c:pt>
          </c:strCache>
        </c:strRef>
      </c:tx>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43116089226630661"/>
          <c:y val="8.6656298600311044E-2"/>
          <c:w val="0.54056224445361856"/>
          <c:h val="0.72114930423743684"/>
        </c:manualLayout>
      </c:layout>
      <c:barChart>
        <c:barDir val="bar"/>
        <c:grouping val="stacked"/>
        <c:varyColors val="0"/>
        <c:ser>
          <c:idx val="2"/>
          <c:order val="0"/>
          <c:tx>
            <c:strRef>
              <c:f>'Q5'!$O$2</c:f>
              <c:strCache>
                <c:ptCount val="1"/>
                <c:pt idx="0">
                  <c:v>Unaware of</c:v>
                </c:pt>
              </c:strCache>
            </c:strRef>
          </c:tx>
          <c:spPr>
            <a:solidFill>
              <a:schemeClr val="bg1">
                <a:lumMod val="85000"/>
              </a:schemeClr>
            </a:solidFill>
          </c:spPr>
          <c:invertIfNegative val="0"/>
          <c:cat>
            <c:strRef>
              <c:f>'Q5'!$L$3:$L$13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'Q5'!$O$3:$O$13</c:f>
              <c:numCache>
                <c:formatCode>0%</c:formatCode>
                <c:ptCount val="11"/>
                <c:pt idx="0">
                  <c:v>-0.17857142857142858</c:v>
                </c:pt>
                <c:pt idx="1">
                  <c:v>-0.14540816326530612</c:v>
                </c:pt>
                <c:pt idx="2">
                  <c:v>-0.13520408163265307</c:v>
                </c:pt>
                <c:pt idx="3">
                  <c:v>-0.11479591836734694</c:v>
                </c:pt>
                <c:pt idx="4">
                  <c:v>-0.11479591836734694</c:v>
                </c:pt>
                <c:pt idx="5">
                  <c:v>-6.6326530612244902E-2</c:v>
                </c:pt>
                <c:pt idx="6">
                  <c:v>-1.7857142857142856E-2</c:v>
                </c:pt>
                <c:pt idx="7">
                  <c:v>-1.5306122448979591E-2</c:v>
                </c:pt>
                <c:pt idx="8">
                  <c:v>-3.826530612244898E-2</c:v>
                </c:pt>
                <c:pt idx="9">
                  <c:v>-3.826530612244898E-2</c:v>
                </c:pt>
                <c:pt idx="10">
                  <c:v>-1.020408163265306E-2</c:v>
                </c:pt>
              </c:numCache>
            </c:numRef>
          </c:val>
        </c:ser>
        <c:ser>
          <c:idx val="3"/>
          <c:order val="1"/>
          <c:tx>
            <c:strRef>
              <c:f>'Q5'!$P$2</c:f>
              <c:strCache>
                <c:ptCount val="1"/>
                <c:pt idx="0">
                  <c:v>No</c:v>
                </c:pt>
              </c:strCache>
            </c:strRef>
          </c:tx>
          <c:spPr>
            <a:solidFill>
              <a:schemeClr val="accent6">
                <a:lumMod val="75000"/>
                <a:alpha val="57000"/>
              </a:schemeClr>
            </a:solidFill>
          </c:spPr>
          <c:invertIfNegative val="0"/>
          <c:dLbls>
            <c:txPr>
              <a:bodyPr/>
              <a:lstStyle/>
              <a:p>
                <a:pPr>
                  <a:defRPr sz="1100"/>
                </a:pPr>
                <a:endParaRPr lang="en-US"/>
              </a:p>
            </c:txPr>
            <c:dLblPos val="ctr"/>
            <c:showLegendKey val="0"/>
            <c:showVal val="1"/>
            <c:showCatName val="0"/>
            <c:showSerName val="0"/>
            <c:showPercent val="0"/>
            <c:showBubbleSize val="0"/>
            <c:showLeaderLines val="0"/>
          </c:dLbls>
          <c:cat>
            <c:strRef>
              <c:f>'Q5'!$L$3:$L$13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'Q5'!$P$3:$P$13</c:f>
              <c:numCache>
                <c:formatCode>0%</c:formatCode>
                <c:ptCount val="11"/>
                <c:pt idx="0">
                  <c:v>-0.44897959183673469</c:v>
                </c:pt>
                <c:pt idx="1">
                  <c:v>-0.35714285714285715</c:v>
                </c:pt>
                <c:pt idx="2">
                  <c:v>-0.2857142857142857</c:v>
                </c:pt>
                <c:pt idx="3">
                  <c:v>-0.2857142857142857</c:v>
                </c:pt>
                <c:pt idx="4">
                  <c:v>-0.22959183673469388</c:v>
                </c:pt>
                <c:pt idx="5">
                  <c:v>-0.30612244897959184</c:v>
                </c:pt>
                <c:pt idx="6">
                  <c:v>-0.39795918367346939</c:v>
                </c:pt>
                <c:pt idx="7">
                  <c:v>-0.33163265306122447</c:v>
                </c:pt>
                <c:pt idx="8">
                  <c:v>-0.24489795918367346</c:v>
                </c:pt>
                <c:pt idx="9">
                  <c:v>-0.19387755102040816</c:v>
                </c:pt>
                <c:pt idx="10">
                  <c:v>-0.14285714285714285</c:v>
                </c:pt>
              </c:numCache>
            </c:numRef>
          </c:val>
        </c:ser>
        <c:ser>
          <c:idx val="1"/>
          <c:order val="2"/>
          <c:tx>
            <c:strRef>
              <c:f>'Q5'!$N$2</c:f>
              <c:strCache>
                <c:ptCount val="1"/>
                <c:pt idx="0">
                  <c:v>Unaware of</c:v>
                </c:pt>
              </c:strCache>
            </c:strRef>
          </c:tx>
          <c:spPr>
            <a:solidFill>
              <a:schemeClr val="bg1">
                <a:lumMod val="85000"/>
              </a:schemeClr>
            </a:solidFill>
          </c:spPr>
          <c:invertIfNegative val="0"/>
          <c:cat>
            <c:strRef>
              <c:f>'Q5'!$L$3:$L$13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'Q5'!$N$3:$N$13</c:f>
              <c:numCache>
                <c:formatCode>0%</c:formatCode>
                <c:ptCount val="11"/>
                <c:pt idx="0">
                  <c:v>0.17857142857142858</c:v>
                </c:pt>
                <c:pt idx="1">
                  <c:v>0.14540816326530612</c:v>
                </c:pt>
                <c:pt idx="2">
                  <c:v>0.13520408163265307</c:v>
                </c:pt>
                <c:pt idx="3">
                  <c:v>0.11479591836734694</c:v>
                </c:pt>
                <c:pt idx="4">
                  <c:v>0.11479591836734694</c:v>
                </c:pt>
                <c:pt idx="5">
                  <c:v>6.6326530612244902E-2</c:v>
                </c:pt>
                <c:pt idx="6">
                  <c:v>1.7857142857142856E-2</c:v>
                </c:pt>
                <c:pt idx="7">
                  <c:v>1.5306122448979591E-2</c:v>
                </c:pt>
                <c:pt idx="8">
                  <c:v>3.826530612244898E-2</c:v>
                </c:pt>
                <c:pt idx="9">
                  <c:v>3.826530612244898E-2</c:v>
                </c:pt>
                <c:pt idx="10">
                  <c:v>1.020408163265306E-2</c:v>
                </c:pt>
              </c:numCache>
            </c:numRef>
          </c:val>
        </c:ser>
        <c:ser>
          <c:idx val="0"/>
          <c:order val="3"/>
          <c:tx>
            <c:strRef>
              <c:f>'Q5'!$M$2</c:f>
              <c:strCache>
                <c:ptCount val="1"/>
                <c:pt idx="0">
                  <c:v>Yes</c:v>
                </c:pt>
              </c:strCache>
            </c:strRef>
          </c:tx>
          <c:invertIfNegative val="0"/>
          <c:dLbls>
            <c:txPr>
              <a:bodyPr/>
              <a:lstStyle/>
              <a:p>
                <a:pPr>
                  <a:defRPr sz="1100">
                    <a:solidFill>
                      <a:schemeClr val="bg1"/>
                    </a:solidFill>
                  </a:defRPr>
                </a:pPr>
                <a:endParaRPr lang="en-US"/>
              </a:p>
            </c:txPr>
            <c:dLblPos val="ctr"/>
            <c:showLegendKey val="0"/>
            <c:showVal val="1"/>
            <c:showCatName val="0"/>
            <c:showSerName val="0"/>
            <c:showPercent val="0"/>
            <c:showBubbleSize val="0"/>
            <c:showLeaderLines val="0"/>
          </c:dLbls>
          <c:cat>
            <c:strRef>
              <c:f>'Q5'!$L$3:$L$13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'Q5'!$M$3:$M$13</c:f>
              <c:numCache>
                <c:formatCode>0%</c:formatCode>
                <c:ptCount val="11"/>
                <c:pt idx="0">
                  <c:v>0.19387755102040816</c:v>
                </c:pt>
                <c:pt idx="1">
                  <c:v>0.35204081632653061</c:v>
                </c:pt>
                <c:pt idx="2">
                  <c:v>0.44387755102040816</c:v>
                </c:pt>
                <c:pt idx="3">
                  <c:v>0.48469387755102039</c:v>
                </c:pt>
                <c:pt idx="4">
                  <c:v>0.54081632653061229</c:v>
                </c:pt>
                <c:pt idx="5">
                  <c:v>0.56122448979591832</c:v>
                </c:pt>
                <c:pt idx="6">
                  <c:v>0.56632653061224492</c:v>
                </c:pt>
                <c:pt idx="7">
                  <c:v>0.63775510204081631</c:v>
                </c:pt>
                <c:pt idx="8">
                  <c:v>0.6785714285714286</c:v>
                </c:pt>
                <c:pt idx="9">
                  <c:v>0.72959183673469385</c:v>
                </c:pt>
                <c:pt idx="10">
                  <c:v>0.83673469387755106</c:v>
                </c:pt>
              </c:numCache>
            </c:numRef>
          </c:val>
        </c:ser>
        <c:dLbls>
          <c:showLegendKey val="0"/>
          <c:showVal val="0"/>
          <c:showCatName val="0"/>
          <c:showSerName val="0"/>
          <c:showPercent val="0"/>
          <c:showBubbleSize val="0"/>
        </c:dLbls>
        <c:gapWidth val="75"/>
        <c:overlap val="100"/>
        <c:axId val="223513216"/>
        <c:axId val="223519104"/>
      </c:barChart>
      <c:catAx>
        <c:axId val="223513216"/>
        <c:scaling>
          <c:orientation val="minMax"/>
        </c:scaling>
        <c:delete val="0"/>
        <c:axPos val="l"/>
        <c:majorGridlines/>
        <c:numFmt formatCode="General" sourceLinked="1"/>
        <c:majorTickMark val="none"/>
        <c:minorTickMark val="none"/>
        <c:tickLblPos val="low"/>
        <c:txPr>
          <a:bodyPr anchor="t" anchorCtr="1"/>
          <a:lstStyle/>
          <a:p>
            <a:pPr>
              <a:defRPr sz="1600">
                <a:solidFill>
                  <a:sysClr val="windowText" lastClr="000000"/>
                </a:solidFill>
              </a:defRPr>
            </a:pPr>
            <a:endParaRPr lang="en-US"/>
          </a:p>
        </c:txPr>
        <c:crossAx val="223519104"/>
        <c:crosses val="autoZero"/>
        <c:auto val="0"/>
        <c:lblAlgn val="ctr"/>
        <c:lblOffset val="100"/>
        <c:noMultiLvlLbl val="0"/>
      </c:catAx>
      <c:valAx>
        <c:axId val="223519104"/>
        <c:scaling>
          <c:orientation val="minMax"/>
          <c:max val="1"/>
        </c:scaling>
        <c:delete val="0"/>
        <c:axPos val="b"/>
        <c:numFmt formatCode="0%" sourceLinked="1"/>
        <c:majorTickMark val="out"/>
        <c:minorTickMark val="none"/>
        <c:tickLblPos val="nextTo"/>
        <c:txPr>
          <a:bodyPr/>
          <a:lstStyle/>
          <a:p>
            <a:pPr>
              <a:defRPr sz="1200"/>
            </a:pPr>
            <a:endParaRPr lang="en-US"/>
          </a:p>
        </c:txPr>
        <c:crossAx val="223513216"/>
        <c:crosses val="autoZero"/>
        <c:crossBetween val="between"/>
      </c:valAx>
    </c:plotArea>
    <c:legend>
      <c:legendPos val="b"/>
      <c:legendEntry>
        <c:idx val="0"/>
        <c:delete val="1"/>
      </c:legendEntry>
      <c:layout>
        <c:manualLayout>
          <c:xMode val="edge"/>
          <c:yMode val="edge"/>
          <c:x val="0.56997510456721712"/>
          <c:y val="0.86711682035079984"/>
          <c:w val="0.20953101003784072"/>
          <c:h val="4.752509357792173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'Q5 (members only)'!$B$1</c:f>
          <c:strCache>
            <c:ptCount val="1"/>
            <c:pt idx="0">
              <c:v>5. Which of the following do you currently make use of? (ALT Members Only)</c:v>
            </c:pt>
          </c:strCache>
        </c:strRef>
      </c:tx>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43116089226630661"/>
          <c:y val="8.6656298600311044E-2"/>
          <c:w val="0.54056224445361856"/>
          <c:h val="0.72114930423743684"/>
        </c:manualLayout>
      </c:layout>
      <c:barChart>
        <c:barDir val="bar"/>
        <c:grouping val="stacked"/>
        <c:varyColors val="0"/>
        <c:ser>
          <c:idx val="2"/>
          <c:order val="0"/>
          <c:tx>
            <c:strRef>
              <c:f>'Q5 (members only)'!$O$2</c:f>
              <c:strCache>
                <c:ptCount val="1"/>
                <c:pt idx="0">
                  <c:v>Unaware of</c:v>
                </c:pt>
              </c:strCache>
            </c:strRef>
          </c:tx>
          <c:spPr>
            <a:solidFill>
              <a:schemeClr val="bg1">
                <a:lumMod val="85000"/>
              </a:schemeClr>
            </a:solidFill>
          </c:spPr>
          <c:invertIfNegative val="0"/>
          <c:cat>
            <c:strRef>
              <c:f>'Q5 (members only)'!$L$3:$L$13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(members only)'!$O$3:$O$13</c:f>
              <c:numCache>
                <c:formatCode>0%</c:formatCode>
                <c:ptCount val="11"/>
                <c:pt idx="0">
                  <c:v>-0.17039106145251395</c:v>
                </c:pt>
                <c:pt idx="1">
                  <c:v>-0.14525139664804471</c:v>
                </c:pt>
                <c:pt idx="2">
                  <c:v>-0.13687150837988826</c:v>
                </c:pt>
                <c:pt idx="3">
                  <c:v>-0.12011173184357542</c:v>
                </c:pt>
                <c:pt idx="4">
                  <c:v>-0.12011173184357542</c:v>
                </c:pt>
                <c:pt idx="5">
                  <c:v>-6.4245810055865923E-2</c:v>
                </c:pt>
                <c:pt idx="6">
                  <c:v>-1.6759776536312849E-2</c:v>
                </c:pt>
                <c:pt idx="7">
                  <c:v>-1.3966480446927373E-2</c:v>
                </c:pt>
                <c:pt idx="8">
                  <c:v>-3.9106145251396648E-2</c:v>
                </c:pt>
                <c:pt idx="9">
                  <c:v>-3.3519553072625698E-2</c:v>
                </c:pt>
                <c:pt idx="10">
                  <c:v>-1.11731843575419E-2</c:v>
                </c:pt>
              </c:numCache>
            </c:numRef>
          </c:val>
        </c:ser>
        <c:ser>
          <c:idx val="3"/>
          <c:order val="1"/>
          <c:tx>
            <c:strRef>
              <c:f>'Q5 (members only)'!$P$2</c:f>
              <c:strCache>
                <c:ptCount val="1"/>
                <c:pt idx="0">
                  <c:v>No</c:v>
                </c:pt>
              </c:strCache>
            </c:strRef>
          </c:tx>
          <c:spPr>
            <a:solidFill>
              <a:schemeClr val="accent6">
                <a:lumMod val="75000"/>
                <a:alpha val="57000"/>
              </a:schemeClr>
            </a:solidFill>
          </c:spPr>
          <c:invertIfNegative val="0"/>
          <c:dLbls>
            <c:txPr>
              <a:bodyPr/>
              <a:lstStyle/>
              <a:p>
                <a:pPr>
                  <a:defRPr sz="1100"/>
                </a:pPr>
                <a:endParaRPr lang="en-US"/>
              </a:p>
            </c:txPr>
            <c:dLblPos val="ctr"/>
            <c:showLegendKey val="0"/>
            <c:showVal val="1"/>
            <c:showCatName val="0"/>
            <c:showSerName val="0"/>
            <c:showPercent val="0"/>
            <c:showBubbleSize val="0"/>
            <c:showLeaderLines val="0"/>
          </c:dLbls>
          <c:cat>
            <c:strRef>
              <c:f>'Q5 (members only)'!$L$3:$L$13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(members only)'!$P$3:$P$13</c:f>
              <c:numCache>
                <c:formatCode>0%</c:formatCode>
                <c:ptCount val="11"/>
                <c:pt idx="0">
                  <c:v>-0.45810055865921789</c:v>
                </c:pt>
                <c:pt idx="1">
                  <c:v>-0.34636871508379891</c:v>
                </c:pt>
                <c:pt idx="2">
                  <c:v>-0.28491620111731841</c:v>
                </c:pt>
                <c:pt idx="3">
                  <c:v>-0.27932960893854747</c:v>
                </c:pt>
                <c:pt idx="4">
                  <c:v>-0.22346368715083798</c:v>
                </c:pt>
                <c:pt idx="5">
                  <c:v>-0.31284916201117319</c:v>
                </c:pt>
                <c:pt idx="6">
                  <c:v>-0.37988826815642457</c:v>
                </c:pt>
                <c:pt idx="7">
                  <c:v>-0.33519553072625696</c:v>
                </c:pt>
                <c:pt idx="8">
                  <c:v>-0.24022346368715083</c:v>
                </c:pt>
                <c:pt idx="9">
                  <c:v>-0.19553072625698323</c:v>
                </c:pt>
                <c:pt idx="10">
                  <c:v>-0.1005586592178771</c:v>
                </c:pt>
              </c:numCache>
            </c:numRef>
          </c:val>
        </c:ser>
        <c:ser>
          <c:idx val="1"/>
          <c:order val="2"/>
          <c:tx>
            <c:strRef>
              <c:f>'Q5 (members only)'!$N$2</c:f>
              <c:strCache>
                <c:ptCount val="1"/>
                <c:pt idx="0">
                  <c:v>Unaware of</c:v>
                </c:pt>
              </c:strCache>
            </c:strRef>
          </c:tx>
          <c:spPr>
            <a:solidFill>
              <a:schemeClr val="bg1">
                <a:lumMod val="85000"/>
              </a:schemeClr>
            </a:solidFill>
          </c:spPr>
          <c:invertIfNegative val="0"/>
          <c:cat>
            <c:strRef>
              <c:f>'Q5 (members only)'!$L$3:$L$13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(members only)'!$N$3:$N$13</c:f>
              <c:numCache>
                <c:formatCode>0%</c:formatCode>
                <c:ptCount val="11"/>
                <c:pt idx="0">
                  <c:v>0.17039106145251395</c:v>
                </c:pt>
                <c:pt idx="1">
                  <c:v>0.14525139664804471</c:v>
                </c:pt>
                <c:pt idx="2">
                  <c:v>0.13687150837988826</c:v>
                </c:pt>
                <c:pt idx="3">
                  <c:v>0.12011173184357542</c:v>
                </c:pt>
                <c:pt idx="4">
                  <c:v>0.12011173184357542</c:v>
                </c:pt>
                <c:pt idx="5">
                  <c:v>6.4245810055865923E-2</c:v>
                </c:pt>
                <c:pt idx="6">
                  <c:v>1.6759776536312849E-2</c:v>
                </c:pt>
                <c:pt idx="7">
                  <c:v>1.3966480446927373E-2</c:v>
                </c:pt>
                <c:pt idx="8">
                  <c:v>3.9106145251396648E-2</c:v>
                </c:pt>
                <c:pt idx="9">
                  <c:v>3.3519553072625698E-2</c:v>
                </c:pt>
                <c:pt idx="10">
                  <c:v>1.11731843575419E-2</c:v>
                </c:pt>
              </c:numCache>
            </c:numRef>
          </c:val>
        </c:ser>
        <c:ser>
          <c:idx val="0"/>
          <c:order val="3"/>
          <c:tx>
            <c:strRef>
              <c:f>'Q5 (members only)'!$M$2</c:f>
              <c:strCache>
                <c:ptCount val="1"/>
                <c:pt idx="0">
                  <c:v>Yes</c:v>
                </c:pt>
              </c:strCache>
            </c:strRef>
          </c:tx>
          <c:invertIfNegative val="0"/>
          <c:dLbls>
            <c:txPr>
              <a:bodyPr/>
              <a:lstStyle/>
              <a:p>
                <a:pPr>
                  <a:defRPr sz="1100">
                    <a:solidFill>
                      <a:schemeClr val="bg1"/>
                    </a:solidFill>
                  </a:defRPr>
                </a:pPr>
                <a:endParaRPr lang="en-US"/>
              </a:p>
            </c:txPr>
            <c:dLblPos val="ctr"/>
            <c:showLegendKey val="0"/>
            <c:showVal val="1"/>
            <c:showCatName val="0"/>
            <c:showSerName val="0"/>
            <c:showPercent val="0"/>
            <c:showBubbleSize val="0"/>
            <c:showLeaderLines val="0"/>
          </c:dLbls>
          <c:cat>
            <c:strRef>
              <c:f>'Q5 (members only)'!$L$3:$L$13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(members only)'!$M$3:$M$13</c:f>
              <c:numCache>
                <c:formatCode>0%</c:formatCode>
                <c:ptCount val="11"/>
                <c:pt idx="0">
                  <c:v>0.2011173184357542</c:v>
                </c:pt>
                <c:pt idx="1">
                  <c:v>0.36312849162011174</c:v>
                </c:pt>
                <c:pt idx="2">
                  <c:v>0.44134078212290501</c:v>
                </c:pt>
                <c:pt idx="3">
                  <c:v>0.48044692737430167</c:v>
                </c:pt>
                <c:pt idx="4">
                  <c:v>0.53631284916201116</c:v>
                </c:pt>
                <c:pt idx="5">
                  <c:v>0.55865921787709494</c:v>
                </c:pt>
                <c:pt idx="6">
                  <c:v>0.58659217877094971</c:v>
                </c:pt>
                <c:pt idx="7">
                  <c:v>0.63687150837988826</c:v>
                </c:pt>
                <c:pt idx="8">
                  <c:v>0.68156424581005581</c:v>
                </c:pt>
                <c:pt idx="9">
                  <c:v>0.73743016759776536</c:v>
                </c:pt>
                <c:pt idx="10">
                  <c:v>0.87709497206703912</c:v>
                </c:pt>
              </c:numCache>
            </c:numRef>
          </c:val>
        </c:ser>
        <c:dLbls>
          <c:showLegendKey val="0"/>
          <c:showVal val="0"/>
          <c:showCatName val="0"/>
          <c:showSerName val="0"/>
          <c:showPercent val="0"/>
          <c:showBubbleSize val="0"/>
        </c:dLbls>
        <c:gapWidth val="75"/>
        <c:overlap val="100"/>
        <c:axId val="223212288"/>
        <c:axId val="223213824"/>
      </c:barChart>
      <c:catAx>
        <c:axId val="223212288"/>
        <c:scaling>
          <c:orientation val="minMax"/>
        </c:scaling>
        <c:delete val="0"/>
        <c:axPos val="l"/>
        <c:majorGridlines/>
        <c:numFmt formatCode="General" sourceLinked="1"/>
        <c:majorTickMark val="none"/>
        <c:minorTickMark val="none"/>
        <c:tickLblPos val="low"/>
        <c:txPr>
          <a:bodyPr anchor="t" anchorCtr="1"/>
          <a:lstStyle/>
          <a:p>
            <a:pPr>
              <a:defRPr sz="1600">
                <a:solidFill>
                  <a:sysClr val="windowText" lastClr="000000"/>
                </a:solidFill>
              </a:defRPr>
            </a:pPr>
            <a:endParaRPr lang="en-US"/>
          </a:p>
        </c:txPr>
        <c:crossAx val="223213824"/>
        <c:crosses val="autoZero"/>
        <c:auto val="0"/>
        <c:lblAlgn val="ctr"/>
        <c:lblOffset val="100"/>
        <c:noMultiLvlLbl val="0"/>
      </c:catAx>
      <c:valAx>
        <c:axId val="223213824"/>
        <c:scaling>
          <c:orientation val="minMax"/>
          <c:max val="1"/>
        </c:scaling>
        <c:delete val="0"/>
        <c:axPos val="b"/>
        <c:numFmt formatCode="0%" sourceLinked="1"/>
        <c:majorTickMark val="out"/>
        <c:minorTickMark val="none"/>
        <c:tickLblPos val="nextTo"/>
        <c:txPr>
          <a:bodyPr/>
          <a:lstStyle/>
          <a:p>
            <a:pPr>
              <a:defRPr sz="1200"/>
            </a:pPr>
            <a:endParaRPr lang="en-US"/>
          </a:p>
        </c:txPr>
        <c:crossAx val="223212288"/>
        <c:crosses val="autoZero"/>
        <c:crossBetween val="between"/>
      </c:valAx>
    </c:plotArea>
    <c:legend>
      <c:legendPos val="b"/>
      <c:legendEntry>
        <c:idx val="0"/>
        <c:delete val="1"/>
      </c:legendEntry>
      <c:layout>
        <c:manualLayout>
          <c:xMode val="edge"/>
          <c:yMode val="edge"/>
          <c:x val="0.56173010969181991"/>
          <c:y val="0.86919043362192483"/>
          <c:w val="0.20953101003784072"/>
          <c:h val="4.752509357792173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'Q5 (compare)'!$B$1</c:f>
          <c:strCache>
            <c:ptCount val="1"/>
            <c:pt idx="0">
              <c:v>5. Which of the following do you currently make use of?</c:v>
            </c:pt>
          </c:strCache>
        </c:strRef>
      </c:tx>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43116089226630661"/>
          <c:y val="8.6656298600311044E-2"/>
          <c:w val="0.54056224445361856"/>
          <c:h val="0.72114930423743684"/>
        </c:manualLayout>
      </c:layout>
      <c:barChart>
        <c:barDir val="bar"/>
        <c:grouping val="stacked"/>
        <c:varyColors val="0"/>
        <c:ser>
          <c:idx val="6"/>
          <c:order val="4"/>
          <c:tx>
            <c:strRef>
              <c:f>'Q5 (compare)'!$T$2</c:f>
              <c:strCache>
                <c:ptCount val="1"/>
                <c:pt idx="0">
                  <c:v>Unaware of (all)</c:v>
                </c:pt>
              </c:strCache>
            </c:strRef>
          </c:tx>
          <c:spPr>
            <a:solidFill>
              <a:schemeClr val="bg1">
                <a:lumMod val="85000"/>
                <a:alpha val="33000"/>
              </a:schemeClr>
            </a:solidFill>
          </c:spPr>
          <c:invertIfNegative val="0"/>
          <c:cat>
            <c:strRef>
              <c:f>'Q5 (compare)'!$L$3:$L$13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(compare)'!$T$3:$T$13</c:f>
              <c:numCache>
                <c:formatCode>0%</c:formatCode>
                <c:ptCount val="11"/>
                <c:pt idx="0">
                  <c:v>-0.17857142857142858</c:v>
                </c:pt>
                <c:pt idx="1">
                  <c:v>-0.14540816326530612</c:v>
                </c:pt>
                <c:pt idx="2">
                  <c:v>-0.13520408163265307</c:v>
                </c:pt>
                <c:pt idx="3">
                  <c:v>-0.11479591836734694</c:v>
                </c:pt>
                <c:pt idx="4">
                  <c:v>-0.11479591836734694</c:v>
                </c:pt>
                <c:pt idx="5">
                  <c:v>-6.6326530612244902E-2</c:v>
                </c:pt>
                <c:pt idx="6">
                  <c:v>-1.7857142857142856E-2</c:v>
                </c:pt>
                <c:pt idx="7">
                  <c:v>-1.5306122448979591E-2</c:v>
                </c:pt>
                <c:pt idx="8">
                  <c:v>-3.826530612244898E-2</c:v>
                </c:pt>
                <c:pt idx="9">
                  <c:v>-3.826530612244898E-2</c:v>
                </c:pt>
                <c:pt idx="10">
                  <c:v>-1.020408163265306E-2</c:v>
                </c:pt>
              </c:numCache>
            </c:numRef>
          </c:val>
        </c:ser>
        <c:ser>
          <c:idx val="7"/>
          <c:order val="5"/>
          <c:tx>
            <c:strRef>
              <c:f>'Q5 (compare)'!$U$2</c:f>
              <c:strCache>
                <c:ptCount val="1"/>
                <c:pt idx="0">
                  <c:v>No (all)</c:v>
                </c:pt>
              </c:strCache>
            </c:strRef>
          </c:tx>
          <c:spPr>
            <a:solidFill>
              <a:schemeClr val="accent6">
                <a:lumMod val="75000"/>
                <a:alpha val="33000"/>
              </a:schemeClr>
            </a:solidFill>
          </c:spPr>
          <c:invertIfNegative val="0"/>
          <c:cat>
            <c:strRef>
              <c:f>'Q5 (compare)'!$L$3:$L$13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(compare)'!$U$3:$U$13</c:f>
              <c:numCache>
                <c:formatCode>0%</c:formatCode>
                <c:ptCount val="11"/>
                <c:pt idx="0">
                  <c:v>-0.44897959183673469</c:v>
                </c:pt>
                <c:pt idx="1">
                  <c:v>-0.35714285714285715</c:v>
                </c:pt>
                <c:pt idx="2">
                  <c:v>-0.2857142857142857</c:v>
                </c:pt>
                <c:pt idx="3">
                  <c:v>-0.2857142857142857</c:v>
                </c:pt>
                <c:pt idx="4">
                  <c:v>-0.22959183673469388</c:v>
                </c:pt>
                <c:pt idx="5">
                  <c:v>-0.30612244897959184</c:v>
                </c:pt>
                <c:pt idx="6">
                  <c:v>-0.39795918367346939</c:v>
                </c:pt>
                <c:pt idx="7">
                  <c:v>-0.33163265306122447</c:v>
                </c:pt>
                <c:pt idx="8">
                  <c:v>-0.24489795918367346</c:v>
                </c:pt>
                <c:pt idx="9">
                  <c:v>-0.19387755102040816</c:v>
                </c:pt>
                <c:pt idx="10">
                  <c:v>-0.14285714285714285</c:v>
                </c:pt>
              </c:numCache>
            </c:numRef>
          </c:val>
        </c:ser>
        <c:ser>
          <c:idx val="5"/>
          <c:order val="6"/>
          <c:tx>
            <c:strRef>
              <c:f>'Q5 (compare)'!$S$2</c:f>
              <c:strCache>
                <c:ptCount val="1"/>
                <c:pt idx="0">
                  <c:v>Unaware of (all)</c:v>
                </c:pt>
              </c:strCache>
            </c:strRef>
          </c:tx>
          <c:spPr>
            <a:solidFill>
              <a:schemeClr val="bg1">
                <a:lumMod val="85000"/>
                <a:alpha val="33000"/>
              </a:schemeClr>
            </a:solidFill>
          </c:spPr>
          <c:invertIfNegative val="0"/>
          <c:cat>
            <c:strRef>
              <c:f>'Q5 (compare)'!$L$3:$L$13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(compare)'!$S$3:$S$13</c:f>
              <c:numCache>
                <c:formatCode>0%</c:formatCode>
                <c:ptCount val="11"/>
                <c:pt idx="0">
                  <c:v>0.17857142857142858</c:v>
                </c:pt>
                <c:pt idx="1">
                  <c:v>0.14540816326530612</c:v>
                </c:pt>
                <c:pt idx="2">
                  <c:v>0.13520408163265307</c:v>
                </c:pt>
                <c:pt idx="3">
                  <c:v>0.11479591836734694</c:v>
                </c:pt>
                <c:pt idx="4">
                  <c:v>0.11479591836734694</c:v>
                </c:pt>
                <c:pt idx="5">
                  <c:v>6.6326530612244902E-2</c:v>
                </c:pt>
                <c:pt idx="6">
                  <c:v>1.7857142857142856E-2</c:v>
                </c:pt>
                <c:pt idx="7">
                  <c:v>1.5306122448979591E-2</c:v>
                </c:pt>
                <c:pt idx="8">
                  <c:v>3.826530612244898E-2</c:v>
                </c:pt>
                <c:pt idx="9">
                  <c:v>3.826530612244898E-2</c:v>
                </c:pt>
                <c:pt idx="10">
                  <c:v>1.020408163265306E-2</c:v>
                </c:pt>
              </c:numCache>
            </c:numRef>
          </c:val>
        </c:ser>
        <c:ser>
          <c:idx val="4"/>
          <c:order val="7"/>
          <c:tx>
            <c:strRef>
              <c:f>'Q5 (compare)'!$R$2</c:f>
              <c:strCache>
                <c:ptCount val="1"/>
                <c:pt idx="0">
                  <c:v>Yes (all)</c:v>
                </c:pt>
              </c:strCache>
            </c:strRef>
          </c:tx>
          <c:spPr>
            <a:solidFill>
              <a:srgbClr val="079948">
                <a:alpha val="34000"/>
              </a:srgbClr>
            </a:solidFill>
          </c:spPr>
          <c:invertIfNegative val="0"/>
          <c:cat>
            <c:strRef>
              <c:f>'Q5 (compare)'!$L$3:$L$13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(compare)'!$R$3:$R$13</c:f>
              <c:numCache>
                <c:formatCode>0%</c:formatCode>
                <c:ptCount val="11"/>
                <c:pt idx="0">
                  <c:v>0.19387755102040816</c:v>
                </c:pt>
                <c:pt idx="1">
                  <c:v>0.35204081632653061</c:v>
                </c:pt>
                <c:pt idx="2">
                  <c:v>0.44387755102040816</c:v>
                </c:pt>
                <c:pt idx="3">
                  <c:v>0.48469387755102039</c:v>
                </c:pt>
                <c:pt idx="4">
                  <c:v>0.54081632653061229</c:v>
                </c:pt>
                <c:pt idx="5">
                  <c:v>0.56122448979591832</c:v>
                </c:pt>
                <c:pt idx="6">
                  <c:v>0.56632653061224492</c:v>
                </c:pt>
                <c:pt idx="7">
                  <c:v>0.63775510204081631</c:v>
                </c:pt>
                <c:pt idx="8">
                  <c:v>0.6785714285714286</c:v>
                </c:pt>
                <c:pt idx="9">
                  <c:v>0.72959183673469385</c:v>
                </c:pt>
                <c:pt idx="10">
                  <c:v>0.83673469387755106</c:v>
                </c:pt>
              </c:numCache>
            </c:numRef>
          </c:val>
        </c:ser>
        <c:dLbls>
          <c:showLegendKey val="0"/>
          <c:showVal val="0"/>
          <c:showCatName val="0"/>
          <c:showSerName val="0"/>
          <c:showPercent val="0"/>
          <c:showBubbleSize val="0"/>
        </c:dLbls>
        <c:gapWidth val="34"/>
        <c:overlap val="100"/>
        <c:axId val="223915008"/>
        <c:axId val="223933184"/>
      </c:barChart>
      <c:barChart>
        <c:barDir val="bar"/>
        <c:grouping val="stacked"/>
        <c:varyColors val="0"/>
        <c:ser>
          <c:idx val="2"/>
          <c:order val="0"/>
          <c:tx>
            <c:strRef>
              <c:f>'Q5 (compare)'!$O$2</c:f>
              <c:strCache>
                <c:ptCount val="1"/>
                <c:pt idx="0">
                  <c:v>Unaware of (members)</c:v>
                </c:pt>
              </c:strCache>
            </c:strRef>
          </c:tx>
          <c:spPr>
            <a:solidFill>
              <a:schemeClr val="bg1">
                <a:lumMod val="85000"/>
              </a:schemeClr>
            </a:solidFill>
          </c:spPr>
          <c:invertIfNegative val="0"/>
          <c:cat>
            <c:strRef>
              <c:f>'Q5 (compare)'!$L$3:$L$13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(compare)'!$O$3:$O$13</c:f>
              <c:numCache>
                <c:formatCode>0%</c:formatCode>
                <c:ptCount val="11"/>
                <c:pt idx="0">
                  <c:v>-0.17039106145251395</c:v>
                </c:pt>
                <c:pt idx="1">
                  <c:v>-0.14525139664804471</c:v>
                </c:pt>
                <c:pt idx="2">
                  <c:v>-0.13687150837988826</c:v>
                </c:pt>
                <c:pt idx="3">
                  <c:v>-0.12011173184357542</c:v>
                </c:pt>
                <c:pt idx="4">
                  <c:v>-0.12011173184357542</c:v>
                </c:pt>
                <c:pt idx="5">
                  <c:v>-6.4245810055865923E-2</c:v>
                </c:pt>
                <c:pt idx="6">
                  <c:v>-1.6759776536312849E-2</c:v>
                </c:pt>
                <c:pt idx="7">
                  <c:v>-1.3966480446927373E-2</c:v>
                </c:pt>
                <c:pt idx="8">
                  <c:v>-3.9106145251396648E-2</c:v>
                </c:pt>
                <c:pt idx="9">
                  <c:v>-3.3519553072625698E-2</c:v>
                </c:pt>
                <c:pt idx="10">
                  <c:v>-1.11731843575419E-2</c:v>
                </c:pt>
              </c:numCache>
            </c:numRef>
          </c:val>
        </c:ser>
        <c:ser>
          <c:idx val="3"/>
          <c:order val="1"/>
          <c:tx>
            <c:strRef>
              <c:f>'Q5 (compare)'!$P$2</c:f>
              <c:strCache>
                <c:ptCount val="1"/>
                <c:pt idx="0">
                  <c:v>No (members)</c:v>
                </c:pt>
              </c:strCache>
            </c:strRef>
          </c:tx>
          <c:spPr>
            <a:solidFill>
              <a:schemeClr val="accent6">
                <a:lumMod val="75000"/>
                <a:alpha val="57000"/>
              </a:schemeClr>
            </a:solidFill>
          </c:spPr>
          <c:invertIfNegative val="0"/>
          <c:dLbls>
            <c:txPr>
              <a:bodyPr/>
              <a:lstStyle/>
              <a:p>
                <a:pPr>
                  <a:defRPr sz="1100"/>
                </a:pPr>
                <a:endParaRPr lang="en-US"/>
              </a:p>
            </c:txPr>
            <c:dLblPos val="ctr"/>
            <c:showLegendKey val="0"/>
            <c:showVal val="1"/>
            <c:showCatName val="0"/>
            <c:showSerName val="0"/>
            <c:showPercent val="0"/>
            <c:showBubbleSize val="0"/>
            <c:showLeaderLines val="0"/>
          </c:dLbls>
          <c:cat>
            <c:strRef>
              <c:f>'Q5 (compare)'!$L$3:$L$13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(compare)'!$P$3:$P$13</c:f>
              <c:numCache>
                <c:formatCode>0%</c:formatCode>
                <c:ptCount val="11"/>
                <c:pt idx="0">
                  <c:v>-0.45810055865921789</c:v>
                </c:pt>
                <c:pt idx="1">
                  <c:v>-0.34636871508379891</c:v>
                </c:pt>
                <c:pt idx="2">
                  <c:v>-0.28491620111731841</c:v>
                </c:pt>
                <c:pt idx="3">
                  <c:v>-0.27932960893854747</c:v>
                </c:pt>
                <c:pt idx="4">
                  <c:v>-0.22346368715083798</c:v>
                </c:pt>
                <c:pt idx="5">
                  <c:v>-0.31284916201117319</c:v>
                </c:pt>
                <c:pt idx="6">
                  <c:v>-0.37988826815642457</c:v>
                </c:pt>
                <c:pt idx="7">
                  <c:v>-0.33519553072625696</c:v>
                </c:pt>
                <c:pt idx="8">
                  <c:v>-0.24022346368715083</c:v>
                </c:pt>
                <c:pt idx="9">
                  <c:v>-0.19553072625698323</c:v>
                </c:pt>
                <c:pt idx="10">
                  <c:v>-0.1005586592178771</c:v>
                </c:pt>
              </c:numCache>
            </c:numRef>
          </c:val>
        </c:ser>
        <c:ser>
          <c:idx val="1"/>
          <c:order val="2"/>
          <c:tx>
            <c:strRef>
              <c:f>'Q5 (compare)'!$N$2</c:f>
              <c:strCache>
                <c:ptCount val="1"/>
                <c:pt idx="0">
                  <c:v>Unaware of (members)</c:v>
                </c:pt>
              </c:strCache>
            </c:strRef>
          </c:tx>
          <c:spPr>
            <a:solidFill>
              <a:schemeClr val="bg1">
                <a:lumMod val="85000"/>
              </a:schemeClr>
            </a:solidFill>
          </c:spPr>
          <c:invertIfNegative val="0"/>
          <c:cat>
            <c:strRef>
              <c:f>'Q5 (compare)'!$L$3:$L$13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(compare)'!$N$3:$N$13</c:f>
              <c:numCache>
                <c:formatCode>0%</c:formatCode>
                <c:ptCount val="11"/>
                <c:pt idx="0">
                  <c:v>0.17039106145251395</c:v>
                </c:pt>
                <c:pt idx="1">
                  <c:v>0.14525139664804471</c:v>
                </c:pt>
                <c:pt idx="2">
                  <c:v>0.13687150837988826</c:v>
                </c:pt>
                <c:pt idx="3">
                  <c:v>0.12011173184357542</c:v>
                </c:pt>
                <c:pt idx="4">
                  <c:v>0.12011173184357542</c:v>
                </c:pt>
                <c:pt idx="5">
                  <c:v>6.4245810055865923E-2</c:v>
                </c:pt>
                <c:pt idx="6">
                  <c:v>1.6759776536312849E-2</c:v>
                </c:pt>
                <c:pt idx="7">
                  <c:v>1.3966480446927373E-2</c:v>
                </c:pt>
                <c:pt idx="8">
                  <c:v>3.9106145251396648E-2</c:v>
                </c:pt>
                <c:pt idx="9">
                  <c:v>3.3519553072625698E-2</c:v>
                </c:pt>
                <c:pt idx="10">
                  <c:v>1.11731843575419E-2</c:v>
                </c:pt>
              </c:numCache>
            </c:numRef>
          </c:val>
        </c:ser>
        <c:ser>
          <c:idx val="0"/>
          <c:order val="3"/>
          <c:tx>
            <c:strRef>
              <c:f>'Q5 (compare)'!$M$2</c:f>
              <c:strCache>
                <c:ptCount val="1"/>
                <c:pt idx="0">
                  <c:v>Yes (members)</c:v>
                </c:pt>
              </c:strCache>
            </c:strRef>
          </c:tx>
          <c:invertIfNegative val="0"/>
          <c:dLbls>
            <c:txPr>
              <a:bodyPr/>
              <a:lstStyle/>
              <a:p>
                <a:pPr>
                  <a:defRPr sz="1100">
                    <a:solidFill>
                      <a:schemeClr val="bg1"/>
                    </a:solidFill>
                  </a:defRPr>
                </a:pPr>
                <a:endParaRPr lang="en-US"/>
              </a:p>
            </c:txPr>
            <c:dLblPos val="ctr"/>
            <c:showLegendKey val="0"/>
            <c:showVal val="1"/>
            <c:showCatName val="0"/>
            <c:showSerName val="0"/>
            <c:showPercent val="0"/>
            <c:showBubbleSize val="0"/>
            <c:showLeaderLines val="0"/>
          </c:dLbls>
          <c:cat>
            <c:strRef>
              <c:f>'Q5 (compare)'!$L$3:$L$13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(compare)'!$M$3:$M$13</c:f>
              <c:numCache>
                <c:formatCode>0%</c:formatCode>
                <c:ptCount val="11"/>
                <c:pt idx="0">
                  <c:v>0.2011173184357542</c:v>
                </c:pt>
                <c:pt idx="1">
                  <c:v>0.36312849162011174</c:v>
                </c:pt>
                <c:pt idx="2">
                  <c:v>0.44134078212290501</c:v>
                </c:pt>
                <c:pt idx="3">
                  <c:v>0.48044692737430167</c:v>
                </c:pt>
                <c:pt idx="4">
                  <c:v>0.53631284916201116</c:v>
                </c:pt>
                <c:pt idx="5">
                  <c:v>0.55865921787709494</c:v>
                </c:pt>
                <c:pt idx="6">
                  <c:v>0.58659217877094971</c:v>
                </c:pt>
                <c:pt idx="7">
                  <c:v>0.63687150837988826</c:v>
                </c:pt>
                <c:pt idx="8">
                  <c:v>0.68156424581005581</c:v>
                </c:pt>
                <c:pt idx="9">
                  <c:v>0.73743016759776536</c:v>
                </c:pt>
                <c:pt idx="10">
                  <c:v>0.87709497206703912</c:v>
                </c:pt>
              </c:numCache>
            </c:numRef>
          </c:val>
        </c:ser>
        <c:dLbls>
          <c:showLegendKey val="0"/>
          <c:showVal val="0"/>
          <c:showCatName val="0"/>
          <c:showSerName val="0"/>
          <c:showPercent val="0"/>
          <c:showBubbleSize val="0"/>
        </c:dLbls>
        <c:gapWidth val="135"/>
        <c:overlap val="100"/>
        <c:axId val="223297536"/>
        <c:axId val="223934720"/>
      </c:barChart>
      <c:catAx>
        <c:axId val="223915008"/>
        <c:scaling>
          <c:orientation val="minMax"/>
        </c:scaling>
        <c:delete val="0"/>
        <c:axPos val="l"/>
        <c:majorGridlines/>
        <c:numFmt formatCode="General" sourceLinked="1"/>
        <c:majorTickMark val="none"/>
        <c:minorTickMark val="none"/>
        <c:tickLblPos val="low"/>
        <c:txPr>
          <a:bodyPr anchor="t" anchorCtr="1"/>
          <a:lstStyle/>
          <a:p>
            <a:pPr>
              <a:defRPr sz="1600">
                <a:solidFill>
                  <a:sysClr val="windowText" lastClr="000000"/>
                </a:solidFill>
              </a:defRPr>
            </a:pPr>
            <a:endParaRPr lang="en-US"/>
          </a:p>
        </c:txPr>
        <c:crossAx val="223933184"/>
        <c:crosses val="autoZero"/>
        <c:auto val="0"/>
        <c:lblAlgn val="ctr"/>
        <c:lblOffset val="100"/>
        <c:noMultiLvlLbl val="0"/>
      </c:catAx>
      <c:valAx>
        <c:axId val="223933184"/>
        <c:scaling>
          <c:orientation val="minMax"/>
          <c:max val="1"/>
          <c:min val="-1"/>
        </c:scaling>
        <c:delete val="0"/>
        <c:axPos val="b"/>
        <c:numFmt formatCode="0%" sourceLinked="1"/>
        <c:majorTickMark val="out"/>
        <c:minorTickMark val="none"/>
        <c:tickLblPos val="nextTo"/>
        <c:txPr>
          <a:bodyPr/>
          <a:lstStyle/>
          <a:p>
            <a:pPr>
              <a:defRPr sz="1200"/>
            </a:pPr>
            <a:endParaRPr lang="en-US"/>
          </a:p>
        </c:txPr>
        <c:crossAx val="223915008"/>
        <c:crosses val="autoZero"/>
        <c:crossBetween val="between"/>
        <c:majorUnit val="0.5"/>
        <c:minorUnit val="0.1"/>
      </c:valAx>
      <c:valAx>
        <c:axId val="223934720"/>
        <c:scaling>
          <c:orientation val="minMax"/>
          <c:max val="1"/>
          <c:min val="-1"/>
        </c:scaling>
        <c:delete val="0"/>
        <c:axPos val="t"/>
        <c:numFmt formatCode="0%" sourceLinked="1"/>
        <c:majorTickMark val="out"/>
        <c:minorTickMark val="none"/>
        <c:tickLblPos val="nextTo"/>
        <c:crossAx val="223297536"/>
        <c:crosses val="max"/>
        <c:crossBetween val="between"/>
        <c:majorUnit val="0.5"/>
        <c:minorUnit val="0.1"/>
      </c:valAx>
      <c:catAx>
        <c:axId val="223297536"/>
        <c:scaling>
          <c:orientation val="minMax"/>
        </c:scaling>
        <c:delete val="1"/>
        <c:axPos val="l"/>
        <c:majorTickMark val="out"/>
        <c:minorTickMark val="none"/>
        <c:tickLblPos val="nextTo"/>
        <c:crossAx val="223934720"/>
        <c:crosses val="autoZero"/>
        <c:auto val="1"/>
        <c:lblAlgn val="ctr"/>
        <c:lblOffset val="100"/>
        <c:noMultiLvlLbl val="0"/>
      </c:catAx>
    </c:plotArea>
    <c:legend>
      <c:legendPos val="b"/>
      <c:legendEntry>
        <c:idx val="0"/>
        <c:delete val="1"/>
      </c:legendEntry>
      <c:legendEntry>
        <c:idx val="4"/>
        <c:delete val="1"/>
      </c:legendEntry>
      <c:layout>
        <c:manualLayout>
          <c:xMode val="edge"/>
          <c:yMode val="edge"/>
          <c:x val="0.42981019168546525"/>
          <c:y val="0.86919043362192483"/>
          <c:w val="0.57018980831453481"/>
          <c:h val="8.146711771187720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'Q5 (hist)'!$B$1</c:f>
          <c:strCache>
            <c:ptCount val="1"/>
            <c:pt idx="0">
              <c:v>5. Which of the following do you currently make use of? (2014/15 comparison ALT Members Only)</c:v>
            </c:pt>
          </c:strCache>
        </c:strRef>
      </c:tx>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43116089226630661"/>
          <c:y val="8.6656298600311044E-2"/>
          <c:w val="0.54056224445361856"/>
          <c:h val="0.75337994964369914"/>
        </c:manualLayout>
      </c:layout>
      <c:barChart>
        <c:barDir val="bar"/>
        <c:grouping val="clustered"/>
        <c:varyColors val="0"/>
        <c:ser>
          <c:idx val="1"/>
          <c:order val="0"/>
          <c:tx>
            <c:strRef>
              <c:f>'Q5 (hist)'!$N$2</c:f>
              <c:strCache>
                <c:ptCount val="1"/>
                <c:pt idx="0">
                  <c:v>Yes 2014</c:v>
                </c:pt>
              </c:strCache>
            </c:strRef>
          </c:tx>
          <c:spPr>
            <a:solidFill>
              <a:schemeClr val="bg1">
                <a:lumMod val="85000"/>
              </a:schemeClr>
            </a:solidFill>
          </c:spPr>
          <c:invertIfNegative val="0"/>
          <c:dLbls>
            <c:txPr>
              <a:bodyPr/>
              <a:lstStyle/>
              <a:p>
                <a:pPr>
                  <a:defRPr sz="1100"/>
                </a:pPr>
                <a:endParaRPr lang="en-US"/>
              </a:p>
            </c:txPr>
            <c:dLblPos val="ctr"/>
            <c:showLegendKey val="0"/>
            <c:showVal val="1"/>
            <c:showCatName val="0"/>
            <c:showSerName val="0"/>
            <c:showPercent val="0"/>
            <c:showBubbleSize val="0"/>
            <c:showLeaderLines val="0"/>
          </c:dLbls>
          <c:cat>
            <c:strRef>
              <c:f>'Q5 (hist)'!$L$3:$L$13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(hist)'!$N$3:$N$13</c:f>
              <c:numCache>
                <c:formatCode>0%</c:formatCode>
                <c:ptCount val="11"/>
                <c:pt idx="1">
                  <c:v>0.31</c:v>
                </c:pt>
                <c:pt idx="2">
                  <c:v>0.36</c:v>
                </c:pt>
                <c:pt idx="3">
                  <c:v>0.34</c:v>
                </c:pt>
                <c:pt idx="4">
                  <c:v>0.46</c:v>
                </c:pt>
                <c:pt idx="5">
                  <c:v>0.82</c:v>
                </c:pt>
                <c:pt idx="6">
                  <c:v>0.51</c:v>
                </c:pt>
                <c:pt idx="7">
                  <c:v>0.6</c:v>
                </c:pt>
                <c:pt idx="8">
                  <c:v>0.57999999999999996</c:v>
                </c:pt>
                <c:pt idx="9">
                  <c:v>0.71</c:v>
                </c:pt>
              </c:numCache>
            </c:numRef>
          </c:val>
        </c:ser>
        <c:ser>
          <c:idx val="0"/>
          <c:order val="1"/>
          <c:tx>
            <c:strRef>
              <c:f>'Q5 (hist)'!$M$2</c:f>
              <c:strCache>
                <c:ptCount val="1"/>
                <c:pt idx="0">
                  <c:v>Yes 2015</c:v>
                </c:pt>
              </c:strCache>
            </c:strRef>
          </c:tx>
          <c:invertIfNegative val="0"/>
          <c:dLbls>
            <c:txPr>
              <a:bodyPr/>
              <a:lstStyle/>
              <a:p>
                <a:pPr>
                  <a:defRPr sz="1100">
                    <a:solidFill>
                      <a:schemeClr val="bg1"/>
                    </a:solidFill>
                  </a:defRPr>
                </a:pPr>
                <a:endParaRPr lang="en-US"/>
              </a:p>
            </c:txPr>
            <c:dLblPos val="ctr"/>
            <c:showLegendKey val="0"/>
            <c:showVal val="1"/>
            <c:showCatName val="0"/>
            <c:showSerName val="0"/>
            <c:showPercent val="0"/>
            <c:showBubbleSize val="0"/>
            <c:showLeaderLines val="0"/>
          </c:dLbls>
          <c:cat>
            <c:strRef>
              <c:f>'Q5 (hist)'!$L$3:$L$13</c:f>
              <c:strCache>
                <c:ptCount val="11"/>
                <c:pt idx="0">
                  <c:v>ALT Member Discounts</c:v>
                </c:pt>
                <c:pt idx="1">
                  <c:v>Other events</c:v>
                </c:pt>
                <c:pt idx="2">
                  <c:v>Other training/support</c:v>
                </c:pt>
                <c:pt idx="3">
                  <c:v>Other professional development</c:v>
                </c:pt>
                <c:pt idx="4">
                  <c:v>Other professional networks</c:v>
                </c:pt>
                <c:pt idx="5">
                  <c:v>#ALTC Blog (formerly ALT Online Newsletter)*</c:v>
                </c:pt>
                <c:pt idx="6">
                  <c:v>ALT Annual Conference</c:v>
                </c:pt>
                <c:pt idx="7">
                  <c:v>ALT social media/feeds (incl Twitter)</c:v>
                </c:pt>
                <c:pt idx="8">
                  <c:v>ALT other events (including online events)</c:v>
                </c:pt>
                <c:pt idx="9">
                  <c:v>ALT journal, Research in Learning Technology</c:v>
                </c:pt>
                <c:pt idx="10">
                  <c:v>ALT-MEMBERS Jiscmail list</c:v>
                </c:pt>
              </c:strCache>
            </c:strRef>
          </c:cat>
          <c:val>
            <c:numRef>
              <c:f>'Q5 (hist)'!$M$3:$M$13</c:f>
              <c:numCache>
                <c:formatCode>0%</c:formatCode>
                <c:ptCount val="11"/>
                <c:pt idx="0">
                  <c:v>0.2011173184357542</c:v>
                </c:pt>
                <c:pt idx="1">
                  <c:v>0.36312849162011174</c:v>
                </c:pt>
                <c:pt idx="2">
                  <c:v>0.44134078212290501</c:v>
                </c:pt>
                <c:pt idx="3">
                  <c:v>0.48044692737430167</c:v>
                </c:pt>
                <c:pt idx="4">
                  <c:v>0.53631284916201116</c:v>
                </c:pt>
                <c:pt idx="5">
                  <c:v>0.55865921787709494</c:v>
                </c:pt>
                <c:pt idx="6">
                  <c:v>0.58659217877094971</c:v>
                </c:pt>
                <c:pt idx="7">
                  <c:v>0.63687150837988826</c:v>
                </c:pt>
                <c:pt idx="8">
                  <c:v>0.68156424581005581</c:v>
                </c:pt>
                <c:pt idx="9">
                  <c:v>0.73743016759776536</c:v>
                </c:pt>
                <c:pt idx="10">
                  <c:v>0.87709497206703912</c:v>
                </c:pt>
              </c:numCache>
            </c:numRef>
          </c:val>
        </c:ser>
        <c:dLbls>
          <c:showLegendKey val="0"/>
          <c:showVal val="0"/>
          <c:showCatName val="0"/>
          <c:showSerName val="0"/>
          <c:showPercent val="0"/>
          <c:showBubbleSize val="0"/>
        </c:dLbls>
        <c:gapWidth val="75"/>
        <c:axId val="223325184"/>
        <c:axId val="223326976"/>
      </c:barChart>
      <c:catAx>
        <c:axId val="223325184"/>
        <c:scaling>
          <c:orientation val="minMax"/>
        </c:scaling>
        <c:delete val="0"/>
        <c:axPos val="l"/>
        <c:majorGridlines/>
        <c:numFmt formatCode="General" sourceLinked="1"/>
        <c:majorTickMark val="none"/>
        <c:minorTickMark val="none"/>
        <c:tickLblPos val="low"/>
        <c:txPr>
          <a:bodyPr anchor="t" anchorCtr="1"/>
          <a:lstStyle/>
          <a:p>
            <a:pPr>
              <a:defRPr sz="1600">
                <a:solidFill>
                  <a:sysClr val="windowText" lastClr="000000"/>
                </a:solidFill>
              </a:defRPr>
            </a:pPr>
            <a:endParaRPr lang="en-US"/>
          </a:p>
        </c:txPr>
        <c:crossAx val="223326976"/>
        <c:crosses val="autoZero"/>
        <c:auto val="0"/>
        <c:lblAlgn val="ctr"/>
        <c:lblOffset val="100"/>
        <c:noMultiLvlLbl val="0"/>
      </c:catAx>
      <c:valAx>
        <c:axId val="223326976"/>
        <c:scaling>
          <c:orientation val="minMax"/>
          <c:max val="1"/>
        </c:scaling>
        <c:delete val="0"/>
        <c:axPos val="b"/>
        <c:numFmt formatCode="0%" sourceLinked="1"/>
        <c:majorTickMark val="out"/>
        <c:minorTickMark val="none"/>
        <c:tickLblPos val="nextTo"/>
        <c:txPr>
          <a:bodyPr/>
          <a:lstStyle/>
          <a:p>
            <a:pPr>
              <a:defRPr sz="1200"/>
            </a:pPr>
            <a:endParaRPr lang="en-US"/>
          </a:p>
        </c:txPr>
        <c:crossAx val="223325184"/>
        <c:crosses val="autoZero"/>
        <c:crossBetween val="between"/>
      </c:valAx>
    </c:plotArea>
    <c:legend>
      <c:legendPos val="b"/>
      <c:layout>
        <c:manualLayout>
          <c:xMode val="edge"/>
          <c:yMode val="edge"/>
          <c:x val="0.56173010969181991"/>
          <c:y val="0.86919043362192483"/>
          <c:w val="0.20953101003784072"/>
          <c:h val="4.752509357792173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'Q6'!$B$1</c:f>
          <c:strCache>
            <c:ptCount val="1"/>
            <c:pt idx="0">
              <c:v>6. Are you currently a member of ALT or involved in ALT another way?</c:v>
            </c:pt>
          </c:strCache>
        </c:strRef>
      </c:tx>
      <c:layout>
        <c:manualLayout>
          <c:xMode val="edge"/>
          <c:yMode val="edge"/>
          <c:x val="6.4998707003933931E-3"/>
          <c:y val="1.2539106858517767E-2"/>
        </c:manualLayout>
      </c:layout>
      <c:overlay val="0"/>
      <c:txPr>
        <a:bodyPr/>
        <a:lstStyle/>
        <a:p>
          <a:pPr>
            <a:defRPr sz="1000"/>
          </a:pPr>
          <a:endParaRPr lang="en-US"/>
        </a:p>
      </c:txPr>
    </c:title>
    <c:autoTitleDeleted val="0"/>
    <c:plotArea>
      <c:layout/>
      <c:pieChart>
        <c:varyColors val="1"/>
        <c:ser>
          <c:idx val="0"/>
          <c:order val="0"/>
          <c:tx>
            <c:strRef>
              <c:f>'Q6'!$C$2</c:f>
              <c:strCache>
                <c:ptCount val="1"/>
                <c:pt idx="0">
                  <c:v>Count</c:v>
                </c:pt>
              </c:strCache>
            </c:strRef>
          </c:tx>
          <c:dLbls>
            <c:dLbl>
              <c:idx val="0"/>
              <c:layout>
                <c:manualLayout>
                  <c:x val="-6.9068267349186155E-2"/>
                  <c:y val="-0.274792843337477"/>
                </c:manualLayout>
              </c:layout>
              <c:spPr/>
              <c:txPr>
                <a:bodyPr/>
                <a:lstStyle/>
                <a:p>
                  <a:pPr>
                    <a:defRPr b="0">
                      <a:solidFill>
                        <a:schemeClr val="bg1"/>
                      </a:solidFill>
                    </a:defRPr>
                  </a:pPr>
                  <a:endParaRPr lang="en-US"/>
                </a:p>
              </c:txPr>
              <c:showLegendKey val="0"/>
              <c:showVal val="0"/>
              <c:showCatName val="1"/>
              <c:showSerName val="0"/>
              <c:showPercent val="1"/>
              <c:showBubbleSize val="0"/>
            </c:dLbl>
            <c:dLbl>
              <c:idx val="1"/>
              <c:spPr/>
              <c:txPr>
                <a:bodyPr/>
                <a:lstStyle/>
                <a:p>
                  <a:pPr>
                    <a:defRPr b="0">
                      <a:solidFill>
                        <a:sysClr val="windowText" lastClr="000000"/>
                      </a:solidFill>
                    </a:defRPr>
                  </a:pPr>
                  <a:endParaRPr lang="en-US"/>
                </a:p>
              </c:txPr>
              <c:showLegendKey val="0"/>
              <c:showVal val="0"/>
              <c:showCatName val="1"/>
              <c:showSerName val="0"/>
              <c:showPercent val="1"/>
              <c:showBubbleSize val="0"/>
            </c:dLbl>
            <c:dLbl>
              <c:idx val="2"/>
              <c:layout>
                <c:manualLayout>
                  <c:x val="0.11464871725655347"/>
                  <c:y val="1.3445312096204538E-2"/>
                </c:manualLayout>
              </c:layout>
              <c:showLegendKey val="0"/>
              <c:showVal val="0"/>
              <c:showCatName val="1"/>
              <c:showSerName val="0"/>
              <c:showPercent val="1"/>
              <c:showBubbleSize val="0"/>
            </c:dLbl>
            <c:txPr>
              <a:bodyPr/>
              <a:lstStyle/>
              <a:p>
                <a:pPr>
                  <a:defRPr b="0"/>
                </a:pPr>
                <a:endParaRPr lang="en-US"/>
              </a:p>
            </c:txPr>
            <c:showLegendKey val="0"/>
            <c:showVal val="0"/>
            <c:showCatName val="1"/>
            <c:showSerName val="0"/>
            <c:showPercent val="1"/>
            <c:showBubbleSize val="0"/>
            <c:showLeaderLines val="1"/>
          </c:dLbls>
          <c:cat>
            <c:strRef>
              <c:f>'Q6'!$E$3:$E$5</c:f>
              <c:strCache>
                <c:ptCount val="3"/>
                <c:pt idx="0">
                  <c:v>Yes (n. 179)</c:v>
                </c:pt>
                <c:pt idx="1">
                  <c:v>No (n. 10)</c:v>
                </c:pt>
                <c:pt idx="2">
                  <c:v>Not sure (n. 7)</c:v>
                </c:pt>
              </c:strCache>
            </c:strRef>
          </c:cat>
          <c:val>
            <c:numRef>
              <c:f>'Q6'!$C$3:$C$5</c:f>
              <c:numCache>
                <c:formatCode>General</c:formatCode>
                <c:ptCount val="3"/>
                <c:pt idx="0">
                  <c:v>179</c:v>
                </c:pt>
                <c:pt idx="1">
                  <c:v>10</c:v>
                </c:pt>
                <c:pt idx="2">
                  <c:v>7</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00"/>
            </a:pPr>
            <a:r>
              <a:rPr lang="en-US"/>
              <a:t> </a:t>
            </a:r>
          </a:p>
        </c:rich>
      </c:tx>
      <c:layout>
        <c:manualLayout>
          <c:xMode val="edge"/>
          <c:yMode val="edge"/>
          <c:x val="9.7154280835668339E-3"/>
          <c:y val="2.5078361652354667E-2"/>
        </c:manualLayout>
      </c:layout>
      <c:overlay val="0"/>
    </c:title>
    <c:autoTitleDeleted val="0"/>
    <c:plotArea>
      <c:layout/>
      <c:pieChart>
        <c:varyColors val="1"/>
        <c:ser>
          <c:idx val="0"/>
          <c:order val="0"/>
          <c:tx>
            <c:strRef>
              <c:f>'Q6'!$C$2</c:f>
              <c:strCache>
                <c:ptCount val="1"/>
                <c:pt idx="0">
                  <c:v>Count</c:v>
                </c:pt>
              </c:strCache>
            </c:strRef>
          </c:tx>
          <c:dLbls>
            <c:dLbl>
              <c:idx val="0"/>
              <c:layout>
                <c:manualLayout>
                  <c:x val="-0.12984997079968591"/>
                  <c:y val="-0.20106194827509333"/>
                </c:manualLayout>
              </c:layout>
              <c:spPr/>
              <c:txPr>
                <a:bodyPr/>
                <a:lstStyle/>
                <a:p>
                  <a:pPr>
                    <a:defRPr sz="1000" b="0">
                      <a:solidFill>
                        <a:schemeClr val="bg1"/>
                      </a:solidFill>
                    </a:defRPr>
                  </a:pPr>
                  <a:endParaRPr lang="en-US"/>
                </a:p>
              </c:txPr>
              <c:showLegendKey val="0"/>
              <c:showVal val="0"/>
              <c:showCatName val="1"/>
              <c:showSerName val="0"/>
              <c:showPercent val="1"/>
              <c:showBubbleSize val="0"/>
            </c:dLbl>
            <c:dLbl>
              <c:idx val="1"/>
              <c:layout>
                <c:manualLayout>
                  <c:x val="-9.0568231400742424E-2"/>
                  <c:y val="4.8538221802055269E-2"/>
                </c:manualLayout>
              </c:layout>
              <c:spPr/>
              <c:txPr>
                <a:bodyPr/>
                <a:lstStyle/>
                <a:p>
                  <a:pPr>
                    <a:defRPr sz="1000" b="0">
                      <a:solidFill>
                        <a:schemeClr val="tx1"/>
                      </a:solidFill>
                    </a:defRPr>
                  </a:pPr>
                  <a:endParaRPr lang="en-US"/>
                </a:p>
              </c:txPr>
              <c:showLegendKey val="0"/>
              <c:showVal val="0"/>
              <c:showCatName val="1"/>
              <c:showSerName val="0"/>
              <c:showPercent val="1"/>
              <c:showBubbleSize val="0"/>
            </c:dLbl>
            <c:dLbl>
              <c:idx val="2"/>
              <c:layout>
                <c:manualLayout>
                  <c:x val="0.27535251827536905"/>
                  <c:y val="5.063284595546589E-2"/>
                </c:manualLayout>
              </c:layout>
              <c:showLegendKey val="0"/>
              <c:showVal val="0"/>
              <c:showCatName val="1"/>
              <c:showSerName val="0"/>
              <c:showPercent val="1"/>
              <c:showBubbleSize val="0"/>
            </c:dLbl>
            <c:txPr>
              <a:bodyPr/>
              <a:lstStyle/>
              <a:p>
                <a:pPr>
                  <a:defRPr sz="1000" b="0"/>
                </a:pPr>
                <a:endParaRPr lang="en-US"/>
              </a:p>
            </c:txPr>
            <c:showLegendKey val="0"/>
            <c:showVal val="0"/>
            <c:showCatName val="1"/>
            <c:showSerName val="0"/>
            <c:showPercent val="1"/>
            <c:showBubbleSize val="0"/>
            <c:showLeaderLines val="1"/>
          </c:dLbls>
          <c:cat>
            <c:strRef>
              <c:f>'Q6'!$E$3:$E$5</c:f>
              <c:strCache>
                <c:ptCount val="3"/>
                <c:pt idx="0">
                  <c:v>Yes (n. 179)</c:v>
                </c:pt>
                <c:pt idx="1">
                  <c:v>No (n. 10)</c:v>
                </c:pt>
                <c:pt idx="2">
                  <c:v>Not sure (n. 7)</c:v>
                </c:pt>
              </c:strCache>
            </c:strRef>
          </c:cat>
          <c:val>
            <c:numRef>
              <c:f>'Q6'!$C$3:$C$5</c:f>
              <c:numCache>
                <c:formatCode>General</c:formatCode>
                <c:ptCount val="3"/>
                <c:pt idx="0">
                  <c:v>179</c:v>
                </c:pt>
                <c:pt idx="1">
                  <c:v>10</c:v>
                </c:pt>
                <c:pt idx="2">
                  <c:v>7</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00"/>
            </a:pPr>
            <a:r>
              <a:rPr lang="en-US"/>
              <a:t> </a:t>
            </a:r>
          </a:p>
        </c:rich>
      </c:tx>
      <c:layout>
        <c:manualLayout>
          <c:xMode val="edge"/>
          <c:yMode val="edge"/>
          <c:x val="4.3587738599649636E-2"/>
          <c:y val="2.5078378964097377E-2"/>
        </c:manualLayout>
      </c:layout>
      <c:overlay val="0"/>
    </c:title>
    <c:autoTitleDeleted val="0"/>
    <c:plotArea>
      <c:layout/>
      <c:pieChart>
        <c:varyColors val="1"/>
        <c:ser>
          <c:idx val="0"/>
          <c:order val="0"/>
          <c:tx>
            <c:strRef>
              <c:f>'Q6'!$C$16</c:f>
              <c:strCache>
                <c:ptCount val="1"/>
                <c:pt idx="0">
                  <c:v>Count</c:v>
                </c:pt>
              </c:strCache>
            </c:strRef>
          </c:tx>
          <c:dLbls>
            <c:dLbl>
              <c:idx val="0"/>
              <c:layout>
                <c:manualLayout>
                  <c:x val="-0.22315531210772566"/>
                  <c:y val="-0.18348623853211016"/>
                </c:manualLayout>
              </c:layout>
              <c:spPr/>
              <c:txPr>
                <a:bodyPr/>
                <a:lstStyle/>
                <a:p>
                  <a:pPr>
                    <a:defRPr>
                      <a:solidFill>
                        <a:schemeClr val="bg1"/>
                      </a:solidFill>
                    </a:defRPr>
                  </a:pPr>
                  <a:endParaRPr lang="en-US"/>
                </a:p>
              </c:txPr>
              <c:showLegendKey val="0"/>
              <c:showVal val="0"/>
              <c:showCatName val="1"/>
              <c:showSerName val="0"/>
              <c:showPercent val="1"/>
              <c:showBubbleSize val="0"/>
            </c:dLbl>
            <c:dLbl>
              <c:idx val="1"/>
              <c:layout>
                <c:manualLayout>
                  <c:x val="-3.981399064247404E-2"/>
                  <c:y val="5.3282605729329705E-2"/>
                </c:manualLayout>
              </c:layout>
              <c:spPr/>
              <c:txPr>
                <a:bodyPr/>
                <a:lstStyle/>
                <a:p>
                  <a:pPr>
                    <a:defRPr>
                      <a:solidFill>
                        <a:sysClr val="windowText" lastClr="000000"/>
                      </a:solidFill>
                    </a:defRPr>
                  </a:pPr>
                  <a:endParaRPr lang="en-US"/>
                </a:p>
              </c:txPr>
              <c:showLegendKey val="0"/>
              <c:showVal val="0"/>
              <c:showCatName val="1"/>
              <c:showSerName val="0"/>
              <c:showPercent val="1"/>
              <c:showBubbleSize val="0"/>
            </c:dLbl>
            <c:dLbl>
              <c:idx val="2"/>
              <c:layout>
                <c:manualLayout>
                  <c:x val="0.32459189204610295"/>
                  <c:y val="6.9416231227977243E-2"/>
                </c:manualLayout>
              </c:layout>
              <c:showLegendKey val="0"/>
              <c:showVal val="0"/>
              <c:showCatName val="1"/>
              <c:showSerName val="0"/>
              <c:showPercent val="1"/>
              <c:showBubbleSize val="0"/>
            </c:dLbl>
            <c:showLegendKey val="0"/>
            <c:showVal val="0"/>
            <c:showCatName val="1"/>
            <c:showSerName val="0"/>
            <c:showPercent val="1"/>
            <c:showBubbleSize val="0"/>
            <c:showLeaderLines val="1"/>
          </c:dLbls>
          <c:cat>
            <c:strRef>
              <c:f>'Q6'!$E$17:$E$19</c:f>
              <c:strCache>
                <c:ptCount val="3"/>
                <c:pt idx="0">
                  <c:v>Yes (n. 207)</c:v>
                </c:pt>
                <c:pt idx="1">
                  <c:v>No (n. 25)</c:v>
                </c:pt>
                <c:pt idx="2">
                  <c:v>Not sure (n. 17)</c:v>
                </c:pt>
              </c:strCache>
            </c:strRef>
          </c:cat>
          <c:val>
            <c:numRef>
              <c:f>'Q6'!$C$17:$C$19</c:f>
              <c:numCache>
                <c:formatCode>General</c:formatCode>
                <c:ptCount val="3"/>
                <c:pt idx="0">
                  <c:v>207</c:v>
                </c:pt>
                <c:pt idx="1">
                  <c:v>25</c:v>
                </c:pt>
                <c:pt idx="2">
                  <c:v>17</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 (2014|2015)'!$B$1</c:f>
          <c:strCache>
            <c:ptCount val="1"/>
            <c:pt idx="0">
              <c:v>How important have the following been to your work over the past year?  (2014 and 2015 comparison)</c:v>
            </c:pt>
          </c:strCache>
        </c:strRef>
      </c:tx>
      <c:layout>
        <c:manualLayout>
          <c:xMode val="edge"/>
          <c:yMode val="edge"/>
          <c:x val="0.19453441828237025"/>
          <c:y val="1.5271094463566909E-2"/>
        </c:manualLayout>
      </c:layout>
      <c:overlay val="0"/>
      <c:txPr>
        <a:bodyPr/>
        <a:lstStyle/>
        <a:p>
          <a:pPr>
            <a:defRPr sz="18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38556442954559195"/>
          <c:y val="6.8307839659788552E-2"/>
          <c:w val="0.58858436579462514"/>
          <c:h val="0.83860140116161996"/>
        </c:manualLayout>
      </c:layout>
      <c:barChart>
        <c:barDir val="bar"/>
        <c:grouping val="stacked"/>
        <c:varyColors val="0"/>
        <c:ser>
          <c:idx val="8"/>
          <c:order val="6"/>
          <c:tx>
            <c:strRef>
              <c:f>'Q1 (2014|2015)'!$X$2</c:f>
              <c:strCache>
                <c:ptCount val="1"/>
                <c:pt idx="0">
                  <c:v>Neutral (2014)</c:v>
                </c:pt>
              </c:strCache>
            </c:strRef>
          </c:tx>
          <c:spPr>
            <a:solidFill>
              <a:schemeClr val="bg1">
                <a:lumMod val="85000"/>
                <a:alpha val="50000"/>
              </a:schemeClr>
            </a:solidFill>
          </c:spPr>
          <c:invertIfNegative val="0"/>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(2014|2015)'!$X$3:$X$23</c:f>
              <c:numCache>
                <c:formatCode>0%</c:formatCode>
                <c:ptCount val="21"/>
                <c:pt idx="1">
                  <c:v>9.6385542168674704E-2</c:v>
                </c:pt>
                <c:pt idx="2">
                  <c:v>0.10642570281124498</c:v>
                </c:pt>
                <c:pt idx="3">
                  <c:v>0.13052208835341367</c:v>
                </c:pt>
                <c:pt idx="4">
                  <c:v>0.15261044176706828</c:v>
                </c:pt>
                <c:pt idx="5">
                  <c:v>0.10240963855421686</c:v>
                </c:pt>
                <c:pt idx="6">
                  <c:v>0.11044176706827309</c:v>
                </c:pt>
                <c:pt idx="7">
                  <c:v>0.11044176706827309</c:v>
                </c:pt>
                <c:pt idx="8">
                  <c:v>0.11044176706827309</c:v>
                </c:pt>
                <c:pt idx="10">
                  <c:v>0.10240963855421686</c:v>
                </c:pt>
                <c:pt idx="11">
                  <c:v>0.14457831325301204</c:v>
                </c:pt>
                <c:pt idx="12">
                  <c:v>0.12650602409638553</c:v>
                </c:pt>
                <c:pt idx="13">
                  <c:v>0.11646586345381527</c:v>
                </c:pt>
                <c:pt idx="14">
                  <c:v>0.1144578313253012</c:v>
                </c:pt>
                <c:pt idx="15">
                  <c:v>0.11646586345381527</c:v>
                </c:pt>
                <c:pt idx="16">
                  <c:v>8.8353413654618476E-2</c:v>
                </c:pt>
                <c:pt idx="18">
                  <c:v>9.2369477911646583E-2</c:v>
                </c:pt>
                <c:pt idx="19">
                  <c:v>8.0321285140562249E-2</c:v>
                </c:pt>
                <c:pt idx="20">
                  <c:v>4.4176706827309238E-2</c:v>
                </c:pt>
              </c:numCache>
            </c:numRef>
          </c:val>
        </c:ser>
        <c:ser>
          <c:idx val="7"/>
          <c:order val="7"/>
          <c:tx>
            <c:strRef>
              <c:f>'Q1 (2014|2015)'!$W$2</c:f>
              <c:strCache>
                <c:ptCount val="1"/>
                <c:pt idx="0">
                  <c:v>Important (2014)</c:v>
                </c:pt>
              </c:strCache>
            </c:strRef>
          </c:tx>
          <c:spPr>
            <a:solidFill>
              <a:srgbClr val="079948">
                <a:alpha val="20000"/>
              </a:srgbClr>
            </a:solidFill>
          </c:spPr>
          <c:invertIfNegative val="0"/>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(2014|2015)'!$W$3:$W$23</c:f>
              <c:numCache>
                <c:formatCode>0%</c:formatCode>
                <c:ptCount val="21"/>
                <c:pt idx="1">
                  <c:v>0.10040160642570281</c:v>
                </c:pt>
                <c:pt idx="2">
                  <c:v>0.15261044176706828</c:v>
                </c:pt>
                <c:pt idx="3">
                  <c:v>0.18473895582329317</c:v>
                </c:pt>
                <c:pt idx="4">
                  <c:v>0.20080321285140562</c:v>
                </c:pt>
                <c:pt idx="5">
                  <c:v>0.20080321285140562</c:v>
                </c:pt>
                <c:pt idx="6">
                  <c:v>0.24899598393574296</c:v>
                </c:pt>
                <c:pt idx="7">
                  <c:v>0.2289156626506024</c:v>
                </c:pt>
                <c:pt idx="8">
                  <c:v>0.19678714859437751</c:v>
                </c:pt>
                <c:pt idx="10">
                  <c:v>0.23293172690763053</c:v>
                </c:pt>
                <c:pt idx="11">
                  <c:v>0.20080321285140562</c:v>
                </c:pt>
                <c:pt idx="12">
                  <c:v>0.28514056224899598</c:v>
                </c:pt>
                <c:pt idx="13">
                  <c:v>0.22088353413654618</c:v>
                </c:pt>
                <c:pt idx="14">
                  <c:v>0.27710843373493976</c:v>
                </c:pt>
                <c:pt idx="15">
                  <c:v>0.30923694779116467</c:v>
                </c:pt>
                <c:pt idx="16">
                  <c:v>0.33734939759036142</c:v>
                </c:pt>
                <c:pt idx="18">
                  <c:v>0.31325301204819278</c:v>
                </c:pt>
                <c:pt idx="19">
                  <c:v>0.18875502008032127</c:v>
                </c:pt>
                <c:pt idx="20">
                  <c:v>0.23694779116465864</c:v>
                </c:pt>
              </c:numCache>
            </c:numRef>
          </c:val>
        </c:ser>
        <c:ser>
          <c:idx val="6"/>
          <c:order val="8"/>
          <c:tx>
            <c:strRef>
              <c:f>'Q1 (2014|2015)'!$V$2</c:f>
              <c:strCache>
                <c:ptCount val="1"/>
                <c:pt idx="0">
                  <c:v>Very important (2014)</c:v>
                </c:pt>
              </c:strCache>
            </c:strRef>
          </c:tx>
          <c:spPr>
            <a:solidFill>
              <a:srgbClr val="079948">
                <a:alpha val="51000"/>
              </a:srgbClr>
            </a:solidFill>
          </c:spPr>
          <c:invertIfNegative val="0"/>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(2014|2015)'!$V$3:$V$23</c:f>
              <c:numCache>
                <c:formatCode>0%</c:formatCode>
                <c:ptCount val="21"/>
                <c:pt idx="1">
                  <c:v>4.8192771084337352E-2</c:v>
                </c:pt>
                <c:pt idx="2">
                  <c:v>6.0240963855421686E-2</c:v>
                </c:pt>
                <c:pt idx="3">
                  <c:v>7.2289156626506021E-2</c:v>
                </c:pt>
                <c:pt idx="4">
                  <c:v>8.8353413654618476E-2</c:v>
                </c:pt>
                <c:pt idx="5">
                  <c:v>0.18473895582329317</c:v>
                </c:pt>
                <c:pt idx="6">
                  <c:v>0.15662650602409639</c:v>
                </c:pt>
                <c:pt idx="7">
                  <c:v>0.1606425702811245</c:v>
                </c:pt>
                <c:pt idx="8">
                  <c:v>0.20080321285140562</c:v>
                </c:pt>
                <c:pt idx="10">
                  <c:v>0.17670682730923695</c:v>
                </c:pt>
                <c:pt idx="11">
                  <c:v>0.1646586345381526</c:v>
                </c:pt>
                <c:pt idx="12">
                  <c:v>0.15261044176706828</c:v>
                </c:pt>
                <c:pt idx="13">
                  <c:v>0.19277108433734941</c:v>
                </c:pt>
                <c:pt idx="14">
                  <c:v>0.22489959839357429</c:v>
                </c:pt>
                <c:pt idx="15">
                  <c:v>0.25702811244979917</c:v>
                </c:pt>
                <c:pt idx="16">
                  <c:v>0.25301204819277107</c:v>
                </c:pt>
                <c:pt idx="18">
                  <c:v>0.28514056224899598</c:v>
                </c:pt>
                <c:pt idx="19">
                  <c:v>0.49397590361445781</c:v>
                </c:pt>
                <c:pt idx="20">
                  <c:v>0.57028112449799195</c:v>
                </c:pt>
              </c:numCache>
            </c:numRef>
          </c:val>
        </c:ser>
        <c:ser>
          <c:idx val="9"/>
          <c:order val="9"/>
          <c:tx>
            <c:strRef>
              <c:f>'Q1 (2014|2015)'!$Y$2</c:f>
              <c:strCache>
                <c:ptCount val="1"/>
                <c:pt idx="0">
                  <c:v>Neutral (2014)</c:v>
                </c:pt>
              </c:strCache>
            </c:strRef>
          </c:tx>
          <c:spPr>
            <a:solidFill>
              <a:schemeClr val="bg1">
                <a:lumMod val="85000"/>
                <a:alpha val="50000"/>
              </a:schemeClr>
            </a:solidFill>
          </c:spPr>
          <c:invertIfNegative val="0"/>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(2014|2015)'!$Y$3:$Y$23</c:f>
              <c:numCache>
                <c:formatCode>0%</c:formatCode>
                <c:ptCount val="21"/>
                <c:pt idx="1">
                  <c:v>-9.6385542168674704E-2</c:v>
                </c:pt>
                <c:pt idx="2">
                  <c:v>-0.10642570281124498</c:v>
                </c:pt>
                <c:pt idx="3">
                  <c:v>-0.13052208835341367</c:v>
                </c:pt>
                <c:pt idx="4">
                  <c:v>-0.15261044176706828</c:v>
                </c:pt>
                <c:pt idx="5">
                  <c:v>-0.10240963855421686</c:v>
                </c:pt>
                <c:pt idx="6">
                  <c:v>-0.11044176706827309</c:v>
                </c:pt>
                <c:pt idx="7">
                  <c:v>-0.11044176706827309</c:v>
                </c:pt>
                <c:pt idx="8">
                  <c:v>-0.11044176706827309</c:v>
                </c:pt>
                <c:pt idx="10">
                  <c:v>-0.10240963855421686</c:v>
                </c:pt>
                <c:pt idx="11">
                  <c:v>-0.14457831325301204</c:v>
                </c:pt>
                <c:pt idx="12">
                  <c:v>-0.12650602409638553</c:v>
                </c:pt>
                <c:pt idx="13">
                  <c:v>-0.11646586345381527</c:v>
                </c:pt>
                <c:pt idx="14">
                  <c:v>-0.1144578313253012</c:v>
                </c:pt>
                <c:pt idx="15">
                  <c:v>-0.11646586345381527</c:v>
                </c:pt>
                <c:pt idx="16">
                  <c:v>-8.8353413654618476E-2</c:v>
                </c:pt>
                <c:pt idx="18">
                  <c:v>-9.2369477911646583E-2</c:v>
                </c:pt>
                <c:pt idx="19">
                  <c:v>-8.0321285140562249E-2</c:v>
                </c:pt>
                <c:pt idx="20">
                  <c:v>-4.4176706827309238E-2</c:v>
                </c:pt>
              </c:numCache>
            </c:numRef>
          </c:val>
        </c:ser>
        <c:ser>
          <c:idx val="10"/>
          <c:order val="10"/>
          <c:tx>
            <c:strRef>
              <c:f>'Q1 (2014|2015)'!$Z$2</c:f>
              <c:strCache>
                <c:ptCount val="1"/>
                <c:pt idx="0">
                  <c:v>Unimportant (2014)</c:v>
                </c:pt>
              </c:strCache>
            </c:strRef>
          </c:tx>
          <c:spPr>
            <a:solidFill>
              <a:schemeClr val="accent6">
                <a:lumMod val="75000"/>
                <a:alpha val="20000"/>
              </a:schemeClr>
            </a:solidFill>
          </c:spPr>
          <c:invertIfNegative val="0"/>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(2014|2015)'!$Z$3:$Z$23</c:f>
              <c:numCache>
                <c:formatCode>0%</c:formatCode>
                <c:ptCount val="21"/>
                <c:pt idx="1">
                  <c:v>-0.22489959839357429</c:v>
                </c:pt>
                <c:pt idx="2">
                  <c:v>-0.18875502008032127</c:v>
                </c:pt>
                <c:pt idx="3">
                  <c:v>-0.2289156626506024</c:v>
                </c:pt>
                <c:pt idx="4">
                  <c:v>-0.19277108433734941</c:v>
                </c:pt>
                <c:pt idx="5">
                  <c:v>-0.1606425702811245</c:v>
                </c:pt>
                <c:pt idx="6">
                  <c:v>-0.1606425702811245</c:v>
                </c:pt>
                <c:pt idx="7">
                  <c:v>-0.14457831325301204</c:v>
                </c:pt>
                <c:pt idx="8">
                  <c:v>-0.21686746987951808</c:v>
                </c:pt>
                <c:pt idx="10">
                  <c:v>-0.12048192771084337</c:v>
                </c:pt>
                <c:pt idx="11">
                  <c:v>-0.1646586345381526</c:v>
                </c:pt>
                <c:pt idx="12">
                  <c:v>-0.17670682730923695</c:v>
                </c:pt>
                <c:pt idx="13">
                  <c:v>-0.13253012048192772</c:v>
                </c:pt>
                <c:pt idx="14">
                  <c:v>-0.14457831325301204</c:v>
                </c:pt>
                <c:pt idx="15">
                  <c:v>-0.10040160642570281</c:v>
                </c:pt>
                <c:pt idx="16">
                  <c:v>-0.13253012048192772</c:v>
                </c:pt>
                <c:pt idx="18">
                  <c:v>-0.10441767068273092</c:v>
                </c:pt>
                <c:pt idx="19">
                  <c:v>-6.0240963855421686E-2</c:v>
                </c:pt>
                <c:pt idx="20">
                  <c:v>-5.6224899598393573E-2</c:v>
                </c:pt>
              </c:numCache>
            </c:numRef>
          </c:val>
        </c:ser>
        <c:ser>
          <c:idx val="11"/>
          <c:order val="11"/>
          <c:tx>
            <c:strRef>
              <c:f>'Q1 (2014|2015)'!$AA$2</c:f>
              <c:strCache>
                <c:ptCount val="1"/>
                <c:pt idx="0">
                  <c:v>Not at all important (2014)</c:v>
                </c:pt>
              </c:strCache>
            </c:strRef>
          </c:tx>
          <c:spPr>
            <a:solidFill>
              <a:schemeClr val="accent6">
                <a:lumMod val="75000"/>
                <a:alpha val="44000"/>
              </a:schemeClr>
            </a:solidFill>
          </c:spPr>
          <c:invertIfNegative val="0"/>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(2014|2015)'!$AA$3:$AA$23</c:f>
              <c:numCache>
                <c:formatCode>0%</c:formatCode>
                <c:ptCount val="21"/>
                <c:pt idx="1">
                  <c:v>-0.41365461847389556</c:v>
                </c:pt>
                <c:pt idx="2">
                  <c:v>-0.34136546184738958</c:v>
                </c:pt>
                <c:pt idx="3">
                  <c:v>-0.23694779116465864</c:v>
                </c:pt>
                <c:pt idx="4">
                  <c:v>-0.19277108433734941</c:v>
                </c:pt>
                <c:pt idx="5">
                  <c:v>-0.2289156626506024</c:v>
                </c:pt>
                <c:pt idx="6">
                  <c:v>-0.19277108433734941</c:v>
                </c:pt>
                <c:pt idx="7">
                  <c:v>-0.23293172690763053</c:v>
                </c:pt>
                <c:pt idx="8">
                  <c:v>-0.14859437751004015</c:v>
                </c:pt>
                <c:pt idx="10">
                  <c:v>-0.24899598393574296</c:v>
                </c:pt>
                <c:pt idx="11">
                  <c:v>-0.15662650602409639</c:v>
                </c:pt>
                <c:pt idx="12">
                  <c:v>-0.12048192771084337</c:v>
                </c:pt>
                <c:pt idx="13">
                  <c:v>-0.20481927710843373</c:v>
                </c:pt>
                <c:pt idx="14">
                  <c:v>-0.11244979919678715</c:v>
                </c:pt>
                <c:pt idx="15">
                  <c:v>-9.2369477911646583E-2</c:v>
                </c:pt>
                <c:pt idx="16">
                  <c:v>-9.6385542168674704E-2</c:v>
                </c:pt>
                <c:pt idx="18">
                  <c:v>-0.10441767068273092</c:v>
                </c:pt>
                <c:pt idx="19">
                  <c:v>-8.8353413654618476E-2</c:v>
                </c:pt>
                <c:pt idx="20">
                  <c:v>-4.0160642570281124E-2</c:v>
                </c:pt>
              </c:numCache>
            </c:numRef>
          </c:val>
        </c:ser>
        <c:dLbls>
          <c:showLegendKey val="0"/>
          <c:showVal val="0"/>
          <c:showCatName val="0"/>
          <c:showSerName val="0"/>
          <c:showPercent val="0"/>
          <c:showBubbleSize val="0"/>
        </c:dLbls>
        <c:gapWidth val="21"/>
        <c:overlap val="100"/>
        <c:axId val="218094208"/>
        <c:axId val="217383296"/>
      </c:barChart>
      <c:barChart>
        <c:barDir val="bar"/>
        <c:grouping val="stacked"/>
        <c:varyColors val="0"/>
        <c:ser>
          <c:idx val="2"/>
          <c:order val="0"/>
          <c:tx>
            <c:strRef>
              <c:f>'Q1 (2014|2015)'!$O$2</c:f>
              <c:strCache>
                <c:ptCount val="1"/>
                <c:pt idx="0">
                  <c:v>Neutral  (2015)</c:v>
                </c:pt>
              </c:strCache>
            </c:strRef>
          </c:tx>
          <c:spPr>
            <a:solidFill>
              <a:schemeClr val="bg1">
                <a:lumMod val="85000"/>
              </a:schemeClr>
            </a:solidFill>
          </c:spPr>
          <c:invertIfNegative val="0"/>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(2014|2015)'!$O$3:$O$23</c:f>
              <c:numCache>
                <c:formatCode>0%</c:formatCode>
                <c:ptCount val="21"/>
                <c:pt idx="0">
                  <c:v>7.9081632653061229E-2</c:v>
                </c:pt>
                <c:pt idx="1">
                  <c:v>0.10204081632653061</c:v>
                </c:pt>
                <c:pt idx="2">
                  <c:v>0.10714285714285714</c:v>
                </c:pt>
                <c:pt idx="3">
                  <c:v>0.125</c:v>
                </c:pt>
                <c:pt idx="4">
                  <c:v>0.125</c:v>
                </c:pt>
                <c:pt idx="5">
                  <c:v>0.10969387755102041</c:v>
                </c:pt>
                <c:pt idx="6">
                  <c:v>0.11989795918367346</c:v>
                </c:pt>
                <c:pt idx="7">
                  <c:v>0.10969387755102041</c:v>
                </c:pt>
                <c:pt idx="8">
                  <c:v>0.11734693877551021</c:v>
                </c:pt>
                <c:pt idx="9">
                  <c:v>0.10969387755102041</c:v>
                </c:pt>
                <c:pt idx="10">
                  <c:v>8.673469387755102E-2</c:v>
                </c:pt>
                <c:pt idx="11">
                  <c:v>0.13010204081632654</c:v>
                </c:pt>
                <c:pt idx="12">
                  <c:v>0.13010204081632654</c:v>
                </c:pt>
                <c:pt idx="13">
                  <c:v>0.13010204081632654</c:v>
                </c:pt>
                <c:pt idx="14">
                  <c:v>0.125</c:v>
                </c:pt>
                <c:pt idx="15">
                  <c:v>0.10459183673469388</c:v>
                </c:pt>
                <c:pt idx="16">
                  <c:v>0.10714285714285714</c:v>
                </c:pt>
                <c:pt idx="17">
                  <c:v>5.6122448979591837E-2</c:v>
                </c:pt>
                <c:pt idx="18">
                  <c:v>0.11734693877551021</c:v>
                </c:pt>
                <c:pt idx="19">
                  <c:v>7.3979591836734693E-2</c:v>
                </c:pt>
                <c:pt idx="20">
                  <c:v>6.8877551020408156E-2</c:v>
                </c:pt>
              </c:numCache>
            </c:numRef>
          </c:val>
        </c:ser>
        <c:ser>
          <c:idx val="1"/>
          <c:order val="1"/>
          <c:tx>
            <c:strRef>
              <c:f>'Q1 (2014|2015)'!$N$2</c:f>
              <c:strCache>
                <c:ptCount val="1"/>
                <c:pt idx="0">
                  <c:v>Important (2015)</c:v>
                </c:pt>
              </c:strCache>
            </c:strRef>
          </c:tx>
          <c:spPr>
            <a:solidFill>
              <a:srgbClr val="079948">
                <a:alpha val="56000"/>
              </a:srgbClr>
            </a:solidFill>
          </c:spPr>
          <c:invertIfNegative val="0"/>
          <c:dLbls>
            <c:txPr>
              <a:bodyPr/>
              <a:lstStyle/>
              <a:p>
                <a:pPr>
                  <a:defRPr sz="1400">
                    <a:solidFill>
                      <a:sysClr val="windowText" lastClr="000000"/>
                    </a:solidFill>
                  </a:defRPr>
                </a:pPr>
                <a:endParaRPr lang="en-US"/>
              </a:p>
            </c:txPr>
            <c:dLblPos val="ctr"/>
            <c:showLegendKey val="0"/>
            <c:showVal val="1"/>
            <c:showCatName val="0"/>
            <c:showSerName val="0"/>
            <c:showPercent val="0"/>
            <c:showBubbleSize val="0"/>
            <c:showLeaderLines val="0"/>
          </c:dLbls>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(2014|2015)'!$N$3:$N$23</c:f>
              <c:numCache>
                <c:formatCode>0%</c:formatCode>
                <c:ptCount val="21"/>
                <c:pt idx="0">
                  <c:v>5.6122448979591837E-2</c:v>
                </c:pt>
                <c:pt idx="1">
                  <c:v>7.6530612244897961E-2</c:v>
                </c:pt>
                <c:pt idx="2">
                  <c:v>8.673469387755102E-2</c:v>
                </c:pt>
                <c:pt idx="3">
                  <c:v>0.1326530612244898</c:v>
                </c:pt>
                <c:pt idx="4">
                  <c:v>0.1326530612244898</c:v>
                </c:pt>
                <c:pt idx="5">
                  <c:v>0.1326530612244898</c:v>
                </c:pt>
                <c:pt idx="6">
                  <c:v>0.1683673469387755</c:v>
                </c:pt>
                <c:pt idx="7">
                  <c:v>0.18877551020408162</c:v>
                </c:pt>
                <c:pt idx="8">
                  <c:v>0.20408163265306123</c:v>
                </c:pt>
                <c:pt idx="9">
                  <c:v>0.25</c:v>
                </c:pt>
                <c:pt idx="10">
                  <c:v>0.16326530612244897</c:v>
                </c:pt>
                <c:pt idx="11">
                  <c:v>0.25</c:v>
                </c:pt>
                <c:pt idx="12">
                  <c:v>0.26530612244897961</c:v>
                </c:pt>
                <c:pt idx="13">
                  <c:v>0.29081632653061223</c:v>
                </c:pt>
                <c:pt idx="14">
                  <c:v>0.22448979591836735</c:v>
                </c:pt>
                <c:pt idx="15">
                  <c:v>0.2857142857142857</c:v>
                </c:pt>
                <c:pt idx="16">
                  <c:v>0.23469387755102042</c:v>
                </c:pt>
                <c:pt idx="17">
                  <c:v>0.21938775510204081</c:v>
                </c:pt>
                <c:pt idx="18">
                  <c:v>0.32653061224489793</c:v>
                </c:pt>
                <c:pt idx="19">
                  <c:v>0.20408163265306123</c:v>
                </c:pt>
                <c:pt idx="20">
                  <c:v>0.23979591836734693</c:v>
                </c:pt>
              </c:numCache>
            </c:numRef>
          </c:val>
        </c:ser>
        <c:ser>
          <c:idx val="0"/>
          <c:order val="2"/>
          <c:tx>
            <c:strRef>
              <c:f>'Q1 (2014|2015)'!$M$2</c:f>
              <c:strCache>
                <c:ptCount val="1"/>
                <c:pt idx="0">
                  <c:v>Very important (2015)</c:v>
                </c:pt>
              </c:strCache>
            </c:strRef>
          </c:tx>
          <c:invertIfNegative val="0"/>
          <c:dLbls>
            <c:txPr>
              <a:bodyPr/>
              <a:lstStyle/>
              <a:p>
                <a:pPr>
                  <a:defRPr sz="1400">
                    <a:solidFill>
                      <a:schemeClr val="bg1"/>
                    </a:solidFill>
                  </a:defRPr>
                </a:pPr>
                <a:endParaRPr lang="en-US"/>
              </a:p>
            </c:txPr>
            <c:dLblPos val="ctr"/>
            <c:showLegendKey val="0"/>
            <c:showVal val="1"/>
            <c:showCatName val="0"/>
            <c:showSerName val="0"/>
            <c:showPercent val="0"/>
            <c:showBubbleSize val="0"/>
            <c:showLeaderLines val="0"/>
          </c:dLbls>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(2014|2015)'!$M$3:$M$23</c:f>
              <c:numCache>
                <c:formatCode>0%</c:formatCode>
                <c:ptCount val="21"/>
                <c:pt idx="0">
                  <c:v>3.5714285714285712E-2</c:v>
                </c:pt>
                <c:pt idx="1">
                  <c:v>6.6326530612244902E-2</c:v>
                </c:pt>
                <c:pt idx="2">
                  <c:v>6.1224489795918366E-2</c:v>
                </c:pt>
                <c:pt idx="3">
                  <c:v>4.0816326530612242E-2</c:v>
                </c:pt>
                <c:pt idx="4">
                  <c:v>4.5918367346938778E-2</c:v>
                </c:pt>
                <c:pt idx="5">
                  <c:v>0.16326530612244897</c:v>
                </c:pt>
                <c:pt idx="6">
                  <c:v>0.16326530612244897</c:v>
                </c:pt>
                <c:pt idx="7">
                  <c:v>0.16326530612244897</c:v>
                </c:pt>
                <c:pt idx="8">
                  <c:v>0.15306122448979592</c:v>
                </c:pt>
                <c:pt idx="9">
                  <c:v>0.12755102040816327</c:v>
                </c:pt>
                <c:pt idx="10">
                  <c:v>0.23469387755102042</c:v>
                </c:pt>
                <c:pt idx="11">
                  <c:v>0.15306122448979592</c:v>
                </c:pt>
                <c:pt idx="12">
                  <c:v>0.1683673469387755</c:v>
                </c:pt>
                <c:pt idx="13">
                  <c:v>0.16326530612244897</c:v>
                </c:pt>
                <c:pt idx="14">
                  <c:v>0.29591836734693877</c:v>
                </c:pt>
                <c:pt idx="15">
                  <c:v>0.23979591836734693</c:v>
                </c:pt>
                <c:pt idx="16">
                  <c:v>0.29591836734693877</c:v>
                </c:pt>
                <c:pt idx="17">
                  <c:v>0.31122448979591838</c:v>
                </c:pt>
                <c:pt idx="18">
                  <c:v>0.23469387755102042</c:v>
                </c:pt>
                <c:pt idx="19">
                  <c:v>0.48979591836734693</c:v>
                </c:pt>
                <c:pt idx="20">
                  <c:v>0.5714285714285714</c:v>
                </c:pt>
              </c:numCache>
            </c:numRef>
          </c:val>
        </c:ser>
        <c:ser>
          <c:idx val="5"/>
          <c:order val="3"/>
          <c:tx>
            <c:strRef>
              <c:f>'Q1 (2014|2015)'!$P$2</c:f>
              <c:strCache>
                <c:ptCount val="1"/>
                <c:pt idx="0">
                  <c:v>Neutral (2015)</c:v>
                </c:pt>
              </c:strCache>
            </c:strRef>
          </c:tx>
          <c:spPr>
            <a:solidFill>
              <a:schemeClr val="bg1">
                <a:lumMod val="85000"/>
              </a:schemeClr>
            </a:solidFill>
          </c:spPr>
          <c:invertIfNegative val="0"/>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(2014|2015)'!$P$3:$P$23</c:f>
              <c:numCache>
                <c:formatCode>0%</c:formatCode>
                <c:ptCount val="21"/>
                <c:pt idx="0">
                  <c:v>-7.9081632653061229E-2</c:v>
                </c:pt>
                <c:pt idx="1">
                  <c:v>-0.10204081632653061</c:v>
                </c:pt>
                <c:pt idx="2">
                  <c:v>-0.10714285714285714</c:v>
                </c:pt>
                <c:pt idx="3">
                  <c:v>-0.125</c:v>
                </c:pt>
                <c:pt idx="4">
                  <c:v>-0.125</c:v>
                </c:pt>
                <c:pt idx="5">
                  <c:v>-0.10969387755102041</c:v>
                </c:pt>
                <c:pt idx="6">
                  <c:v>-0.11989795918367346</c:v>
                </c:pt>
                <c:pt idx="7">
                  <c:v>-0.10969387755102041</c:v>
                </c:pt>
                <c:pt idx="8">
                  <c:v>-0.11734693877551021</c:v>
                </c:pt>
                <c:pt idx="9">
                  <c:v>-0.10969387755102041</c:v>
                </c:pt>
                <c:pt idx="10">
                  <c:v>-8.673469387755102E-2</c:v>
                </c:pt>
                <c:pt idx="11">
                  <c:v>-0.13010204081632654</c:v>
                </c:pt>
                <c:pt idx="12">
                  <c:v>-0.13010204081632654</c:v>
                </c:pt>
                <c:pt idx="13">
                  <c:v>-0.13010204081632654</c:v>
                </c:pt>
                <c:pt idx="14">
                  <c:v>-0.125</c:v>
                </c:pt>
                <c:pt idx="15">
                  <c:v>-0.10459183673469388</c:v>
                </c:pt>
                <c:pt idx="16">
                  <c:v>-0.10714285714285714</c:v>
                </c:pt>
                <c:pt idx="17">
                  <c:v>-5.6122448979591837E-2</c:v>
                </c:pt>
                <c:pt idx="18">
                  <c:v>-0.11734693877551021</c:v>
                </c:pt>
                <c:pt idx="19">
                  <c:v>-7.3979591836734693E-2</c:v>
                </c:pt>
                <c:pt idx="20">
                  <c:v>-6.8877551020408156E-2</c:v>
                </c:pt>
              </c:numCache>
            </c:numRef>
          </c:val>
        </c:ser>
        <c:ser>
          <c:idx val="3"/>
          <c:order val="4"/>
          <c:tx>
            <c:strRef>
              <c:f>'Q1 (2014|2015)'!$Q$2</c:f>
              <c:strCache>
                <c:ptCount val="1"/>
                <c:pt idx="0">
                  <c:v>Unimportant (2015)</c:v>
                </c:pt>
              </c:strCache>
            </c:strRef>
          </c:tx>
          <c:spPr>
            <a:solidFill>
              <a:srgbClr val="F8A764"/>
            </a:solidFill>
          </c:spPr>
          <c:invertIfNegative val="0"/>
          <c:dLbls>
            <c:dLbl>
              <c:idx val="18"/>
              <c:layout/>
              <c:showLegendKey val="0"/>
              <c:showVal val="1"/>
              <c:showCatName val="0"/>
              <c:showSerName val="0"/>
              <c:showPercent val="0"/>
              <c:showBubbleSize val="0"/>
            </c:dLbl>
            <c:dLbl>
              <c:idx val="19"/>
              <c:delete val="1"/>
            </c:dLbl>
            <c:dLbl>
              <c:idx val="20"/>
              <c:delete val="1"/>
            </c:dLbl>
            <c:txPr>
              <a:bodyPr/>
              <a:lstStyle/>
              <a:p>
                <a:pPr>
                  <a:defRPr sz="1400"/>
                </a:pPr>
                <a:endParaRPr lang="en-US"/>
              </a:p>
            </c:txPr>
            <c:dLblPos val="ctr"/>
            <c:showLegendKey val="0"/>
            <c:showVal val="1"/>
            <c:showCatName val="0"/>
            <c:showSerName val="0"/>
            <c:showPercent val="0"/>
            <c:showBubbleSize val="0"/>
            <c:showLeaderLines val="0"/>
          </c:dLbls>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(2014|2015)'!$Q$3:$Q$23</c:f>
              <c:numCache>
                <c:formatCode>0%</c:formatCode>
                <c:ptCount val="21"/>
                <c:pt idx="0">
                  <c:v>-0.23469387755102042</c:v>
                </c:pt>
                <c:pt idx="1">
                  <c:v>-0.26020408163265307</c:v>
                </c:pt>
                <c:pt idx="2">
                  <c:v>-0.17857142857142858</c:v>
                </c:pt>
                <c:pt idx="3">
                  <c:v>-0.23469387755102042</c:v>
                </c:pt>
                <c:pt idx="4">
                  <c:v>-0.20918367346938777</c:v>
                </c:pt>
                <c:pt idx="5">
                  <c:v>-0.20918367346938777</c:v>
                </c:pt>
                <c:pt idx="6">
                  <c:v>-0.21428571428571427</c:v>
                </c:pt>
                <c:pt idx="7">
                  <c:v>-0.21938775510204081</c:v>
                </c:pt>
                <c:pt idx="8">
                  <c:v>-0.23979591836734693</c:v>
                </c:pt>
                <c:pt idx="9">
                  <c:v>-0.15816326530612246</c:v>
                </c:pt>
                <c:pt idx="10">
                  <c:v>-0.19387755102040816</c:v>
                </c:pt>
                <c:pt idx="11">
                  <c:v>-0.15816326530612246</c:v>
                </c:pt>
                <c:pt idx="12">
                  <c:v>-0.17346938775510204</c:v>
                </c:pt>
                <c:pt idx="13">
                  <c:v>-0.14795918367346939</c:v>
                </c:pt>
                <c:pt idx="14">
                  <c:v>-0.12244897959183673</c:v>
                </c:pt>
                <c:pt idx="15">
                  <c:v>-0.18367346938775511</c:v>
                </c:pt>
                <c:pt idx="16">
                  <c:v>-0.14795918367346939</c:v>
                </c:pt>
                <c:pt idx="17">
                  <c:v>-0.13775510204081631</c:v>
                </c:pt>
                <c:pt idx="18">
                  <c:v>-0.11734693877551021</c:v>
                </c:pt>
                <c:pt idx="19">
                  <c:v>-4.0816326530612242E-2</c:v>
                </c:pt>
                <c:pt idx="20">
                  <c:v>-3.0612244897959183E-2</c:v>
                </c:pt>
              </c:numCache>
            </c:numRef>
          </c:val>
        </c:ser>
        <c:ser>
          <c:idx val="4"/>
          <c:order val="5"/>
          <c:tx>
            <c:strRef>
              <c:f>'Q1 (2014|2015)'!$R$2</c:f>
              <c:strCache>
                <c:ptCount val="1"/>
                <c:pt idx="0">
                  <c:v>Not at all important  (2015)</c:v>
                </c:pt>
              </c:strCache>
            </c:strRef>
          </c:tx>
          <c:spPr>
            <a:solidFill>
              <a:schemeClr val="accent6">
                <a:lumMod val="75000"/>
              </a:schemeClr>
            </a:solidFill>
          </c:spPr>
          <c:invertIfNegative val="0"/>
          <c:dLbls>
            <c:dLbl>
              <c:idx val="18"/>
              <c:layout/>
              <c:showLegendKey val="0"/>
              <c:showVal val="1"/>
              <c:showCatName val="0"/>
              <c:showSerName val="0"/>
              <c:showPercent val="0"/>
              <c:showBubbleSize val="0"/>
            </c:dLbl>
            <c:dLbl>
              <c:idx val="19"/>
              <c:layout/>
              <c:showLegendKey val="0"/>
              <c:showVal val="1"/>
              <c:showCatName val="0"/>
              <c:showSerName val="0"/>
              <c:showPercent val="0"/>
              <c:showBubbleSize val="0"/>
            </c:dLbl>
            <c:dLbl>
              <c:idx val="20"/>
              <c:delete val="1"/>
            </c:dLbl>
            <c:txPr>
              <a:bodyPr/>
              <a:lstStyle/>
              <a:p>
                <a:pPr>
                  <a:defRPr sz="1400"/>
                </a:pPr>
                <a:endParaRPr lang="en-US"/>
              </a:p>
            </c:txPr>
            <c:dLblPos val="ctr"/>
            <c:showLegendKey val="0"/>
            <c:showVal val="1"/>
            <c:showCatName val="0"/>
            <c:showSerName val="0"/>
            <c:showPercent val="0"/>
            <c:showBubbleSize val="0"/>
            <c:showLeaderLines val="0"/>
          </c:dLbls>
          <c:cat>
            <c:strRef>
              <c:f>'Q1 (2014|2015)'!$L$3:$L$23</c:f>
              <c:strCache>
                <c:ptCount val="21"/>
                <c:pt idx="0">
                  <c:v>One-to-One Device initiatives</c:v>
                </c:pt>
                <c:pt idx="1">
                  <c:v>Game based learning</c:v>
                </c:pt>
                <c:pt idx="2">
                  <c:v>Digital and Open Badges</c:v>
                </c:pt>
                <c:pt idx="3">
                  <c:v>Wikis</c:v>
                </c:pt>
                <c:pt idx="4">
                  <c:v>Assistive technologies</c:v>
                </c:pt>
                <c:pt idx="5">
                  <c:v>MOOCs, SPOCs, TOOCs etc</c:v>
                </c:pt>
                <c:pt idx="6">
                  <c:v>Digital repositories</c:v>
                </c:pt>
                <c:pt idx="7">
                  <c:v>ePortfolios</c:v>
                </c:pt>
                <c:pt idx="8">
                  <c:v>Open Education (Practices, Policy &amp; Resources)</c:v>
                </c:pt>
                <c:pt idx="9">
                  <c:v>Bring Your Own Device (BYOD) initiatives</c:v>
                </c:pt>
                <c:pt idx="10">
                  <c:v>Lecture capture tools</c:v>
                </c:pt>
                <c:pt idx="11">
                  <c:v>Data and Analytics (incl Learning analytics)</c:v>
                </c:pt>
                <c:pt idx="12">
                  <c:v>Blogs</c:v>
                </c:pt>
                <c:pt idx="13">
                  <c:v>Screencasting</c:v>
                </c:pt>
                <c:pt idx="14">
                  <c:v>Collaborative tools (e.g.  Google Apps or Office365)</c:v>
                </c:pt>
                <c:pt idx="15">
                  <c:v>Media production (e.g. podcasting, video interviews)</c:v>
                </c:pt>
                <c:pt idx="16">
                  <c:v>Social networking (e.g. Twitter, Facebook Google+)</c:v>
                </c:pt>
                <c:pt idx="17">
                  <c:v>Plagiarism detection </c:v>
                </c:pt>
                <c:pt idx="18">
                  <c:v>Web conferencing/virtual classroom software</c:v>
                </c:pt>
                <c:pt idx="19">
                  <c:v>Electronic assessment, submission &amp; feedback tools</c:v>
                </c:pt>
                <c:pt idx="20">
                  <c:v>Content Management Systems and VLEs</c:v>
                </c:pt>
              </c:strCache>
            </c:strRef>
          </c:cat>
          <c:val>
            <c:numRef>
              <c:f>'Q1 (2014|2015)'!$R$3:$R$23</c:f>
              <c:numCache>
                <c:formatCode>0%</c:formatCode>
                <c:ptCount val="21"/>
                <c:pt idx="0">
                  <c:v>-0.31632653061224492</c:v>
                </c:pt>
                <c:pt idx="1">
                  <c:v>-0.36734693877551022</c:v>
                </c:pt>
                <c:pt idx="2">
                  <c:v>-0.38775510204081631</c:v>
                </c:pt>
                <c:pt idx="3">
                  <c:v>-0.29081632653061223</c:v>
                </c:pt>
                <c:pt idx="4">
                  <c:v>-0.29081632653061223</c:v>
                </c:pt>
                <c:pt idx="5">
                  <c:v>-0.22959183673469388</c:v>
                </c:pt>
                <c:pt idx="6">
                  <c:v>-0.18367346938775511</c:v>
                </c:pt>
                <c:pt idx="7">
                  <c:v>-0.18877551020408162</c:v>
                </c:pt>
                <c:pt idx="8">
                  <c:v>-0.15816326530612246</c:v>
                </c:pt>
                <c:pt idx="9">
                  <c:v>-0.20918367346938777</c:v>
                </c:pt>
                <c:pt idx="10">
                  <c:v>-0.20408163265306123</c:v>
                </c:pt>
                <c:pt idx="11">
                  <c:v>-0.14285714285714285</c:v>
                </c:pt>
                <c:pt idx="12">
                  <c:v>-0.11224489795918367</c:v>
                </c:pt>
                <c:pt idx="13">
                  <c:v>-0.10714285714285714</c:v>
                </c:pt>
                <c:pt idx="14">
                  <c:v>-9.1836734693877556E-2</c:v>
                </c:pt>
                <c:pt idx="15">
                  <c:v>-6.6326530612244902E-2</c:v>
                </c:pt>
                <c:pt idx="16">
                  <c:v>-8.673469387755102E-2</c:v>
                </c:pt>
                <c:pt idx="17">
                  <c:v>-0.18877551020408162</c:v>
                </c:pt>
                <c:pt idx="18">
                  <c:v>-7.1428571428571425E-2</c:v>
                </c:pt>
                <c:pt idx="19">
                  <c:v>-0.10204081632653061</c:v>
                </c:pt>
                <c:pt idx="20">
                  <c:v>-1.020408163265306E-2</c:v>
                </c:pt>
              </c:numCache>
            </c:numRef>
          </c:val>
        </c:ser>
        <c:dLbls>
          <c:showLegendKey val="0"/>
          <c:showVal val="0"/>
          <c:showCatName val="0"/>
          <c:showSerName val="0"/>
          <c:showPercent val="0"/>
          <c:showBubbleSize val="0"/>
        </c:dLbls>
        <c:gapWidth val="116"/>
        <c:overlap val="100"/>
        <c:axId val="217386368"/>
        <c:axId val="217384832"/>
      </c:barChart>
      <c:catAx>
        <c:axId val="218094208"/>
        <c:scaling>
          <c:orientation val="minMax"/>
        </c:scaling>
        <c:delete val="0"/>
        <c:axPos val="l"/>
        <c:majorGridlines/>
        <c:majorTickMark val="none"/>
        <c:minorTickMark val="none"/>
        <c:tickLblPos val="low"/>
        <c:txPr>
          <a:bodyPr anchor="t" anchorCtr="1"/>
          <a:lstStyle/>
          <a:p>
            <a:pPr>
              <a:defRPr sz="2000">
                <a:solidFill>
                  <a:sysClr val="windowText" lastClr="000000"/>
                </a:solidFill>
              </a:defRPr>
            </a:pPr>
            <a:endParaRPr lang="en-US"/>
          </a:p>
        </c:txPr>
        <c:crossAx val="217383296"/>
        <c:crosses val="autoZero"/>
        <c:auto val="0"/>
        <c:lblAlgn val="ctr"/>
        <c:lblOffset val="100"/>
        <c:noMultiLvlLbl val="0"/>
      </c:catAx>
      <c:valAx>
        <c:axId val="217383296"/>
        <c:scaling>
          <c:orientation val="minMax"/>
          <c:max val="1"/>
          <c:min val="-0.8"/>
        </c:scaling>
        <c:delete val="0"/>
        <c:axPos val="b"/>
        <c:numFmt formatCode="0%" sourceLinked="1"/>
        <c:majorTickMark val="out"/>
        <c:minorTickMark val="none"/>
        <c:tickLblPos val="nextTo"/>
        <c:txPr>
          <a:bodyPr/>
          <a:lstStyle/>
          <a:p>
            <a:pPr>
              <a:defRPr sz="1600"/>
            </a:pPr>
            <a:endParaRPr lang="en-US"/>
          </a:p>
        </c:txPr>
        <c:crossAx val="218094208"/>
        <c:crosses val="autoZero"/>
        <c:crossBetween val="between"/>
      </c:valAx>
      <c:valAx>
        <c:axId val="217384832"/>
        <c:scaling>
          <c:orientation val="minMax"/>
          <c:max val="1"/>
          <c:min val="-0.8"/>
        </c:scaling>
        <c:delete val="0"/>
        <c:axPos val="t"/>
        <c:numFmt formatCode="0%" sourceLinked="1"/>
        <c:majorTickMark val="out"/>
        <c:minorTickMark val="none"/>
        <c:tickLblPos val="nextTo"/>
        <c:txPr>
          <a:bodyPr/>
          <a:lstStyle/>
          <a:p>
            <a:pPr>
              <a:defRPr sz="1400"/>
            </a:pPr>
            <a:endParaRPr lang="en-US"/>
          </a:p>
        </c:txPr>
        <c:crossAx val="217386368"/>
        <c:crosses val="max"/>
        <c:crossBetween val="between"/>
      </c:valAx>
      <c:catAx>
        <c:axId val="217386368"/>
        <c:scaling>
          <c:orientation val="minMax"/>
        </c:scaling>
        <c:delete val="1"/>
        <c:axPos val="l"/>
        <c:majorTickMark val="out"/>
        <c:minorTickMark val="none"/>
        <c:tickLblPos val="nextTo"/>
        <c:crossAx val="217384832"/>
        <c:crosses val="autoZero"/>
        <c:auto val="1"/>
        <c:lblAlgn val="ctr"/>
        <c:lblOffset val="100"/>
        <c:noMultiLvlLbl val="0"/>
      </c:catAx>
    </c:plotArea>
    <c:legend>
      <c:legendPos val="b"/>
      <c:legendEntry>
        <c:idx val="0"/>
        <c:delete val="1"/>
      </c:legendEntry>
      <c:legendEntry>
        <c:idx val="6"/>
        <c:delete val="1"/>
      </c:legendEntry>
      <c:layout>
        <c:manualLayout>
          <c:xMode val="edge"/>
          <c:yMode val="edge"/>
          <c:x val="0.18722061913355195"/>
          <c:y val="0.9338216042489873"/>
          <c:w val="0.80645492217879988"/>
          <c:h val="4.01791332044968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'Q7'!$B$1</c:f>
          <c:strCache>
            <c:ptCount val="1"/>
            <c:pt idx="0">
              <c:v>7. Are you a member?</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'Q7'!$C$2</c:f>
              <c:strCache>
                <c:ptCount val="1"/>
                <c:pt idx="0">
                  <c:v>Count</c:v>
                </c:pt>
              </c:strCache>
            </c:strRef>
          </c:tx>
          <c:invertIfNegative val="0"/>
          <c:cat>
            <c:strRef>
              <c:f>'Q7'!$B$3:$B$9</c:f>
              <c:strCache>
                <c:ptCount val="7"/>
                <c:pt idx="0">
                  <c:v>Honorary Life Member</c:v>
                </c:pt>
                <c:pt idx="1">
                  <c:v>Not sure</c:v>
                </c:pt>
                <c:pt idx="2">
                  <c:v>Registered for CMALT (CMALT candidate)</c:v>
                </c:pt>
                <c:pt idx="3">
                  <c:v>Associate Member</c:v>
                </c:pt>
                <c:pt idx="4">
                  <c:v>Certified Member (CMALT Holder)</c:v>
                </c:pt>
                <c:pt idx="5">
                  <c:v>Ordinary Member</c:v>
                </c:pt>
                <c:pt idx="6">
                  <c:v>Employed by a member organisation</c:v>
                </c:pt>
              </c:strCache>
            </c:strRef>
          </c:cat>
          <c:val>
            <c:numRef>
              <c:f>'Q7'!$C$3:$C$9</c:f>
              <c:numCache>
                <c:formatCode>General</c:formatCode>
                <c:ptCount val="7"/>
                <c:pt idx="0">
                  <c:v>0</c:v>
                </c:pt>
                <c:pt idx="1">
                  <c:v>3</c:v>
                </c:pt>
                <c:pt idx="2">
                  <c:v>16</c:v>
                </c:pt>
                <c:pt idx="3">
                  <c:v>27</c:v>
                </c:pt>
                <c:pt idx="4">
                  <c:v>40</c:v>
                </c:pt>
                <c:pt idx="5">
                  <c:v>59</c:v>
                </c:pt>
                <c:pt idx="6">
                  <c:v>67</c:v>
                </c:pt>
              </c:numCache>
            </c:numRef>
          </c:val>
        </c:ser>
        <c:ser>
          <c:idx val="1"/>
          <c:order val="1"/>
          <c:tx>
            <c:strRef>
              <c:f>'Q7'!$D$2</c:f>
              <c:strCache>
                <c:ptCount val="1"/>
                <c:pt idx="0">
                  <c:v>%</c:v>
                </c:pt>
              </c:strCache>
            </c:strRef>
          </c:tx>
          <c:spPr>
            <a:noFill/>
            <a:ln>
              <a:noFill/>
            </a:ln>
          </c:spPr>
          <c:invertIfNegative val="0"/>
          <c:cat>
            <c:strRef>
              <c:f>'Q7'!$B$3:$B$9</c:f>
              <c:strCache>
                <c:ptCount val="7"/>
                <c:pt idx="0">
                  <c:v>Honorary Life Member</c:v>
                </c:pt>
                <c:pt idx="1">
                  <c:v>Not sure</c:v>
                </c:pt>
                <c:pt idx="2">
                  <c:v>Registered for CMALT (CMALT candidate)</c:v>
                </c:pt>
                <c:pt idx="3">
                  <c:v>Associate Member</c:v>
                </c:pt>
                <c:pt idx="4">
                  <c:v>Certified Member (CMALT Holder)</c:v>
                </c:pt>
                <c:pt idx="5">
                  <c:v>Ordinary Member</c:v>
                </c:pt>
                <c:pt idx="6">
                  <c:v>Employed by a member organisation</c:v>
                </c:pt>
              </c:strCache>
            </c:strRef>
          </c:cat>
          <c:val>
            <c:numRef>
              <c:f>'Q7'!$D$3:$D$9</c:f>
              <c:numCache>
                <c:formatCode>0.0%</c:formatCode>
                <c:ptCount val="7"/>
                <c:pt idx="0">
                  <c:v>0</c:v>
                </c:pt>
                <c:pt idx="1">
                  <c:v>1.6759776536312849E-2</c:v>
                </c:pt>
                <c:pt idx="2">
                  <c:v>8.9385474860335198E-2</c:v>
                </c:pt>
                <c:pt idx="3">
                  <c:v>0.15083798882681565</c:v>
                </c:pt>
                <c:pt idx="4">
                  <c:v>0.22346368715083798</c:v>
                </c:pt>
                <c:pt idx="5">
                  <c:v>0.32960893854748602</c:v>
                </c:pt>
                <c:pt idx="6">
                  <c:v>0.37430167597765363</c:v>
                </c:pt>
              </c:numCache>
            </c:numRef>
          </c:val>
        </c:ser>
        <c:dLbls>
          <c:showLegendKey val="0"/>
          <c:showVal val="0"/>
          <c:showCatName val="0"/>
          <c:showSerName val="0"/>
          <c:showPercent val="0"/>
          <c:showBubbleSize val="0"/>
        </c:dLbls>
        <c:gapWidth val="0"/>
        <c:overlap val="73"/>
        <c:axId val="224008448"/>
        <c:axId val="224034816"/>
      </c:barChart>
      <c:catAx>
        <c:axId val="224008448"/>
        <c:scaling>
          <c:orientation val="minMax"/>
        </c:scaling>
        <c:delete val="0"/>
        <c:axPos val="l"/>
        <c:majorTickMark val="none"/>
        <c:minorTickMark val="none"/>
        <c:tickLblPos val="nextTo"/>
        <c:crossAx val="224034816"/>
        <c:crosses val="autoZero"/>
        <c:auto val="1"/>
        <c:lblAlgn val="ctr"/>
        <c:lblOffset val="100"/>
        <c:noMultiLvlLbl val="0"/>
      </c:catAx>
      <c:valAx>
        <c:axId val="224034816"/>
        <c:scaling>
          <c:orientation val="minMax"/>
        </c:scaling>
        <c:delete val="0"/>
        <c:axPos val="b"/>
        <c:majorGridlines/>
        <c:numFmt formatCode="General" sourceLinked="1"/>
        <c:majorTickMark val="none"/>
        <c:minorTickMark val="none"/>
        <c:tickLblPos val="nextTo"/>
        <c:crossAx val="224008448"/>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'Q7'!$B$1</c:f>
          <c:strCache>
            <c:ptCount val="1"/>
            <c:pt idx="0">
              <c:v>7. Are you a member?</c:v>
            </c:pt>
          </c:strCache>
        </c:strRef>
      </c:tx>
      <c:layout>
        <c:manualLayout>
          <c:xMode val="edge"/>
          <c:yMode val="edge"/>
          <c:x val="5.5508665033734746E-3"/>
          <c:y val="2.4869906238495221E-2"/>
        </c:manualLayout>
      </c:layout>
      <c:overlay val="0"/>
      <c:txPr>
        <a:bodyPr/>
        <a:lstStyle/>
        <a:p>
          <a:pPr algn="l">
            <a:defRPr sz="1000"/>
          </a:pPr>
          <a:endParaRPr lang="en-US"/>
        </a:p>
      </c:txPr>
    </c:title>
    <c:autoTitleDeleted val="0"/>
    <c:plotArea>
      <c:layout/>
      <c:barChart>
        <c:barDir val="bar"/>
        <c:grouping val="clustered"/>
        <c:varyColors val="0"/>
        <c:ser>
          <c:idx val="3"/>
          <c:order val="1"/>
          <c:tx>
            <c:v>2014 (%)</c:v>
          </c:tx>
          <c:spPr>
            <a:solidFill>
              <a:schemeClr val="bg1">
                <a:lumMod val="85000"/>
              </a:schemeClr>
            </a:solidFill>
          </c:spPr>
          <c:invertIfNegative val="0"/>
          <c:dLbls>
            <c:spPr>
              <a:noFill/>
            </c:spPr>
            <c:showLegendKey val="0"/>
            <c:showVal val="1"/>
            <c:showCatName val="0"/>
            <c:showSerName val="0"/>
            <c:showPercent val="0"/>
            <c:showBubbleSize val="0"/>
            <c:showLeaderLines val="0"/>
          </c:dLbls>
          <c:cat>
            <c:strRef>
              <c:f>'Q7'!$B$17:$B$23</c:f>
              <c:strCache>
                <c:ptCount val="7"/>
                <c:pt idx="0">
                  <c:v>Honorary Life Member</c:v>
                </c:pt>
                <c:pt idx="1">
                  <c:v>Not sure</c:v>
                </c:pt>
                <c:pt idx="2">
                  <c:v>Registered for CMALT (CMALT candidate)</c:v>
                </c:pt>
                <c:pt idx="3">
                  <c:v>Associate Member</c:v>
                </c:pt>
                <c:pt idx="4">
                  <c:v>Certified Member (CMALT Holder)</c:v>
                </c:pt>
                <c:pt idx="5">
                  <c:v>Ordinary Member</c:v>
                </c:pt>
                <c:pt idx="6">
                  <c:v>Employed by a member organisation</c:v>
                </c:pt>
              </c:strCache>
            </c:strRef>
          </c:cat>
          <c:val>
            <c:numRef>
              <c:f>'Q7'!$D$17:$D$23</c:f>
              <c:numCache>
                <c:formatCode>0.0%</c:formatCode>
                <c:ptCount val="7"/>
                <c:pt idx="0">
                  <c:v>0</c:v>
                </c:pt>
                <c:pt idx="1">
                  <c:v>3.864734299516908E-2</c:v>
                </c:pt>
                <c:pt idx="2">
                  <c:v>7.7294685990338161E-2</c:v>
                </c:pt>
                <c:pt idx="3">
                  <c:v>0.10628019323671498</c:v>
                </c:pt>
                <c:pt idx="4">
                  <c:v>0.27053140096618356</c:v>
                </c:pt>
                <c:pt idx="5">
                  <c:v>0.32367149758454106</c:v>
                </c:pt>
                <c:pt idx="6">
                  <c:v>0.40096618357487923</c:v>
                </c:pt>
              </c:numCache>
            </c:numRef>
          </c:val>
        </c:ser>
        <c:ser>
          <c:idx val="1"/>
          <c:order val="2"/>
          <c:tx>
            <c:v>2015 (%)</c:v>
          </c:tx>
          <c:spPr>
            <a:solidFill>
              <a:srgbClr val="079948"/>
            </a:solidFill>
          </c:spPr>
          <c:invertIfNegative val="0"/>
          <c:dLbls>
            <c:spPr>
              <a:noFill/>
            </c:spPr>
            <c:txPr>
              <a:bodyPr rot="0"/>
              <a:lstStyle/>
              <a:p>
                <a:pPr>
                  <a:defRPr/>
                </a:pPr>
                <a:endParaRPr lang="en-US"/>
              </a:p>
            </c:txPr>
            <c:showLegendKey val="0"/>
            <c:showVal val="1"/>
            <c:showCatName val="0"/>
            <c:showSerName val="0"/>
            <c:showPercent val="0"/>
            <c:showBubbleSize val="0"/>
            <c:showLeaderLines val="0"/>
          </c:dLbls>
          <c:cat>
            <c:strRef>
              <c:f>'Q7'!$B$17:$B$23</c:f>
              <c:strCache>
                <c:ptCount val="7"/>
                <c:pt idx="0">
                  <c:v>Honorary Life Member</c:v>
                </c:pt>
                <c:pt idx="1">
                  <c:v>Not sure</c:v>
                </c:pt>
                <c:pt idx="2">
                  <c:v>Registered for CMALT (CMALT candidate)</c:v>
                </c:pt>
                <c:pt idx="3">
                  <c:v>Associate Member</c:v>
                </c:pt>
                <c:pt idx="4">
                  <c:v>Certified Member (CMALT Holder)</c:v>
                </c:pt>
                <c:pt idx="5">
                  <c:v>Ordinary Member</c:v>
                </c:pt>
                <c:pt idx="6">
                  <c:v>Employed by a member organisation</c:v>
                </c:pt>
              </c:strCache>
            </c:strRef>
          </c:cat>
          <c:val>
            <c:numRef>
              <c:f>'Q7'!$D$3:$D$9</c:f>
              <c:numCache>
                <c:formatCode>0.0%</c:formatCode>
                <c:ptCount val="7"/>
                <c:pt idx="0">
                  <c:v>0</c:v>
                </c:pt>
                <c:pt idx="1">
                  <c:v>1.6759776536312849E-2</c:v>
                </c:pt>
                <c:pt idx="2">
                  <c:v>8.9385474860335198E-2</c:v>
                </c:pt>
                <c:pt idx="3">
                  <c:v>0.15083798882681565</c:v>
                </c:pt>
                <c:pt idx="4">
                  <c:v>0.22346368715083798</c:v>
                </c:pt>
                <c:pt idx="5">
                  <c:v>0.32960893854748602</c:v>
                </c:pt>
                <c:pt idx="6">
                  <c:v>0.37430167597765363</c:v>
                </c:pt>
              </c:numCache>
            </c:numRef>
          </c:val>
        </c:ser>
        <c:dLbls>
          <c:showLegendKey val="0"/>
          <c:showVal val="0"/>
          <c:showCatName val="0"/>
          <c:showSerName val="0"/>
          <c:showPercent val="0"/>
          <c:showBubbleSize val="0"/>
        </c:dLbls>
        <c:gapWidth val="84"/>
        <c:overlap val="-11"/>
        <c:axId val="224093696"/>
        <c:axId val="224095232"/>
      </c:barChart>
      <c:barChart>
        <c:barDir val="bar"/>
        <c:grouping val="clustered"/>
        <c:varyColors val="0"/>
        <c:ser>
          <c:idx val="2"/>
          <c:order val="0"/>
          <c:tx>
            <c:v>2014 (n.)</c:v>
          </c:tx>
          <c:spPr>
            <a:noFill/>
          </c:spPr>
          <c:invertIfNegative val="0"/>
          <c:cat>
            <c:strRef>
              <c:f>'Q7'!$B$17:$B$23</c:f>
              <c:strCache>
                <c:ptCount val="7"/>
                <c:pt idx="0">
                  <c:v>Honorary Life Member</c:v>
                </c:pt>
                <c:pt idx="1">
                  <c:v>Not sure</c:v>
                </c:pt>
                <c:pt idx="2">
                  <c:v>Registered for CMALT (CMALT candidate)</c:v>
                </c:pt>
                <c:pt idx="3">
                  <c:v>Associate Member</c:v>
                </c:pt>
                <c:pt idx="4">
                  <c:v>Certified Member (CMALT Holder)</c:v>
                </c:pt>
                <c:pt idx="5">
                  <c:v>Ordinary Member</c:v>
                </c:pt>
                <c:pt idx="6">
                  <c:v>Employed by a member organisation</c:v>
                </c:pt>
              </c:strCache>
            </c:strRef>
          </c:cat>
          <c:val>
            <c:numRef>
              <c:f>'Q7'!$C$17:$C$23</c:f>
              <c:numCache>
                <c:formatCode>General</c:formatCode>
                <c:ptCount val="7"/>
                <c:pt idx="0">
                  <c:v>0</c:v>
                </c:pt>
                <c:pt idx="1">
                  <c:v>8</c:v>
                </c:pt>
                <c:pt idx="2">
                  <c:v>16</c:v>
                </c:pt>
                <c:pt idx="3">
                  <c:v>22</c:v>
                </c:pt>
                <c:pt idx="4">
                  <c:v>56</c:v>
                </c:pt>
                <c:pt idx="5">
                  <c:v>67</c:v>
                </c:pt>
                <c:pt idx="6">
                  <c:v>83</c:v>
                </c:pt>
              </c:numCache>
            </c:numRef>
          </c:val>
        </c:ser>
        <c:ser>
          <c:idx val="0"/>
          <c:order val="3"/>
          <c:tx>
            <c:v>2015 (n.)</c:v>
          </c:tx>
          <c:spPr>
            <a:noFill/>
          </c:spPr>
          <c:invertIfNegative val="0"/>
          <c:cat>
            <c:strRef>
              <c:f>'Q7'!$B$17:$B$23</c:f>
              <c:strCache>
                <c:ptCount val="7"/>
                <c:pt idx="0">
                  <c:v>Honorary Life Member</c:v>
                </c:pt>
                <c:pt idx="1">
                  <c:v>Not sure</c:v>
                </c:pt>
                <c:pt idx="2">
                  <c:v>Registered for CMALT (CMALT candidate)</c:v>
                </c:pt>
                <c:pt idx="3">
                  <c:v>Associate Member</c:v>
                </c:pt>
                <c:pt idx="4">
                  <c:v>Certified Member (CMALT Holder)</c:v>
                </c:pt>
                <c:pt idx="5">
                  <c:v>Ordinary Member</c:v>
                </c:pt>
                <c:pt idx="6">
                  <c:v>Employed by a member organisation</c:v>
                </c:pt>
              </c:strCache>
            </c:strRef>
          </c:cat>
          <c:val>
            <c:numRef>
              <c:f>'Q7'!$C$3:$C$9</c:f>
              <c:numCache>
                <c:formatCode>General</c:formatCode>
                <c:ptCount val="7"/>
                <c:pt idx="0">
                  <c:v>0</c:v>
                </c:pt>
                <c:pt idx="1">
                  <c:v>3</c:v>
                </c:pt>
                <c:pt idx="2">
                  <c:v>16</c:v>
                </c:pt>
                <c:pt idx="3">
                  <c:v>27</c:v>
                </c:pt>
                <c:pt idx="4">
                  <c:v>40</c:v>
                </c:pt>
                <c:pt idx="5">
                  <c:v>59</c:v>
                </c:pt>
                <c:pt idx="6">
                  <c:v>67</c:v>
                </c:pt>
              </c:numCache>
            </c:numRef>
          </c:val>
        </c:ser>
        <c:dLbls>
          <c:showLegendKey val="0"/>
          <c:showVal val="0"/>
          <c:showCatName val="0"/>
          <c:showSerName val="0"/>
          <c:showPercent val="0"/>
          <c:showBubbleSize val="0"/>
        </c:dLbls>
        <c:gapWidth val="150"/>
        <c:axId val="224127232"/>
        <c:axId val="224125696"/>
      </c:barChart>
      <c:catAx>
        <c:axId val="224093696"/>
        <c:scaling>
          <c:orientation val="minMax"/>
        </c:scaling>
        <c:delete val="0"/>
        <c:axPos val="l"/>
        <c:majorTickMark val="none"/>
        <c:minorTickMark val="none"/>
        <c:tickLblPos val="nextTo"/>
        <c:txPr>
          <a:bodyPr/>
          <a:lstStyle/>
          <a:p>
            <a:pPr>
              <a:defRPr sz="1000"/>
            </a:pPr>
            <a:endParaRPr lang="en-US"/>
          </a:p>
        </c:txPr>
        <c:crossAx val="224095232"/>
        <c:crosses val="autoZero"/>
        <c:auto val="1"/>
        <c:lblAlgn val="ctr"/>
        <c:lblOffset val="100"/>
        <c:noMultiLvlLbl val="0"/>
      </c:catAx>
      <c:valAx>
        <c:axId val="224095232"/>
        <c:scaling>
          <c:orientation val="minMax"/>
          <c:max val="0.5"/>
          <c:min val="0"/>
        </c:scaling>
        <c:delete val="0"/>
        <c:axPos val="b"/>
        <c:majorGridlines>
          <c:spPr>
            <a:ln>
              <a:solidFill>
                <a:schemeClr val="bg1">
                  <a:lumMod val="85000"/>
                </a:schemeClr>
              </a:solidFill>
            </a:ln>
          </c:spPr>
        </c:majorGridlines>
        <c:numFmt formatCode="0%" sourceLinked="0"/>
        <c:majorTickMark val="none"/>
        <c:minorTickMark val="none"/>
        <c:tickLblPos val="nextTo"/>
        <c:crossAx val="224093696"/>
        <c:crosses val="autoZero"/>
        <c:crossBetween val="between"/>
        <c:majorUnit val="0.2"/>
      </c:valAx>
      <c:valAx>
        <c:axId val="224125696"/>
        <c:scaling>
          <c:orientation val="minMax"/>
          <c:max val="100000"/>
        </c:scaling>
        <c:delete val="0"/>
        <c:axPos val="t"/>
        <c:numFmt formatCode="General" sourceLinked="1"/>
        <c:majorTickMark val="none"/>
        <c:minorTickMark val="none"/>
        <c:tickLblPos val="none"/>
        <c:crossAx val="224127232"/>
        <c:crosses val="max"/>
        <c:crossBetween val="between"/>
      </c:valAx>
      <c:catAx>
        <c:axId val="224127232"/>
        <c:scaling>
          <c:orientation val="minMax"/>
        </c:scaling>
        <c:delete val="1"/>
        <c:axPos val="l"/>
        <c:majorTickMark val="out"/>
        <c:minorTickMark val="none"/>
        <c:tickLblPos val="nextTo"/>
        <c:crossAx val="224125696"/>
        <c:crosses val="autoZero"/>
        <c:auto val="1"/>
        <c:lblAlgn val="ctr"/>
        <c:lblOffset val="100"/>
        <c:noMultiLvlLbl val="0"/>
      </c:catAx>
      <c:dTable>
        <c:showHorzBorder val="1"/>
        <c:showVertBorder val="1"/>
        <c:showOutline val="1"/>
        <c:showKeys val="1"/>
        <c:txPr>
          <a:bodyPr/>
          <a:lstStyle/>
          <a:p>
            <a:pPr rtl="0">
              <a:defRPr sz="800"/>
            </a:pPr>
            <a:endParaRPr lang="en-US"/>
          </a:p>
        </c:txPr>
      </c:dTable>
      <c:spPr>
        <a:ln>
          <a:solidFill>
            <a:schemeClr val="tx1">
              <a:lumMod val="50000"/>
              <a:lumOff val="50000"/>
            </a:schemeClr>
          </a:solidFill>
        </a:ln>
      </c:spPr>
    </c:plotArea>
    <c:legend>
      <c:legendPos val="b"/>
      <c:legendEntry>
        <c:idx val="2"/>
        <c:delete val="1"/>
      </c:legendEntry>
      <c:legendEntry>
        <c:idx val="3"/>
        <c:delete val="1"/>
      </c:legendEntry>
      <c:layout>
        <c:manualLayout>
          <c:xMode val="edge"/>
          <c:yMode val="edge"/>
          <c:x val="0.72123256642227818"/>
          <c:y val="0.52450447467181238"/>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'Q8'!$B$1</c:f>
          <c:strCache>
            <c:ptCount val="1"/>
            <c:pt idx="0">
              <c:v>8. Are you currently involved in any of ALT's Special Interest Groups (SIGs) or ALT Members Groups?</c:v>
            </c:pt>
          </c:strCache>
        </c:strRef>
      </c:tx>
      <c:layout>
        <c:manualLayout>
          <c:xMode val="edge"/>
          <c:yMode val="edge"/>
          <c:x val="0.16971985125445749"/>
          <c:y val="2.000515974653377E-2"/>
        </c:manualLayout>
      </c:layout>
      <c:overlay val="0"/>
      <c:txPr>
        <a:bodyPr/>
        <a:lstStyle/>
        <a:p>
          <a:pPr algn="ctr">
            <a:defRPr sz="1000"/>
          </a:pPr>
          <a:endParaRPr lang="en-US"/>
        </a:p>
      </c:txPr>
    </c:title>
    <c:autoTitleDeleted val="0"/>
    <c:plotArea>
      <c:layout/>
      <c:barChart>
        <c:barDir val="bar"/>
        <c:grouping val="clustered"/>
        <c:varyColors val="0"/>
        <c:ser>
          <c:idx val="0"/>
          <c:order val="0"/>
          <c:tx>
            <c:strRef>
              <c:f>'Q8'!$C$2</c:f>
              <c:strCache>
                <c:ptCount val="1"/>
                <c:pt idx="0">
                  <c:v>Count</c:v>
                </c:pt>
              </c:strCache>
            </c:strRef>
          </c:tx>
          <c:invertIfNegative val="0"/>
          <c:cat>
            <c:strRef>
              <c:f>'Q8'!$B$3:$B$12</c:f>
              <c:strCache>
                <c:ptCount val="10"/>
                <c:pt idx="0">
                  <c:v>ALT Wales</c:v>
                </c:pt>
                <c:pt idx="1">
                  <c:v>ViTAL SIG</c:v>
                </c:pt>
                <c:pt idx="2">
                  <c:v>ALT Scotland</c:v>
                </c:pt>
                <c:pt idx="3">
                  <c:v>North West England SIG</c:v>
                </c:pt>
                <c:pt idx="4">
                  <c:v>East Midlands SIG</c:v>
                </c:pt>
                <c:pt idx="5">
                  <c:v>Games and Learning SIG</c:v>
                </c:pt>
                <c:pt idx="6">
                  <c:v>White Rose SIG</c:v>
                </c:pt>
                <c:pt idx="7">
                  <c:v>MOOC SIG</c:v>
                </c:pt>
                <c:pt idx="8">
                  <c:v>M25 SIG</c:v>
                </c:pt>
                <c:pt idx="9">
                  <c:v>OER SIG</c:v>
                </c:pt>
              </c:strCache>
            </c:strRef>
          </c:cat>
          <c:val>
            <c:numRef>
              <c:f>'Q8'!$C$3:$C$12</c:f>
              <c:numCache>
                <c:formatCode>General</c:formatCode>
                <c:ptCount val="10"/>
                <c:pt idx="0">
                  <c:v>2</c:v>
                </c:pt>
                <c:pt idx="1">
                  <c:v>4</c:v>
                </c:pt>
                <c:pt idx="2">
                  <c:v>7</c:v>
                </c:pt>
                <c:pt idx="3">
                  <c:v>8</c:v>
                </c:pt>
                <c:pt idx="4">
                  <c:v>10</c:v>
                </c:pt>
                <c:pt idx="5">
                  <c:v>11</c:v>
                </c:pt>
                <c:pt idx="6">
                  <c:v>11</c:v>
                </c:pt>
                <c:pt idx="7">
                  <c:v>11</c:v>
                </c:pt>
                <c:pt idx="8">
                  <c:v>13</c:v>
                </c:pt>
                <c:pt idx="9">
                  <c:v>13</c:v>
                </c:pt>
              </c:numCache>
            </c:numRef>
          </c:val>
        </c:ser>
        <c:ser>
          <c:idx val="1"/>
          <c:order val="1"/>
          <c:tx>
            <c:strRef>
              <c:f>'Q8'!$D$2</c:f>
              <c:strCache>
                <c:ptCount val="1"/>
                <c:pt idx="0">
                  <c:v>%</c:v>
                </c:pt>
              </c:strCache>
            </c:strRef>
          </c:tx>
          <c:spPr>
            <a:noFill/>
            <a:ln>
              <a:noFill/>
            </a:ln>
          </c:spPr>
          <c:invertIfNegative val="0"/>
          <c:cat>
            <c:strRef>
              <c:f>'Q8'!$B$3:$B$12</c:f>
              <c:strCache>
                <c:ptCount val="10"/>
                <c:pt idx="0">
                  <c:v>ALT Wales</c:v>
                </c:pt>
                <c:pt idx="1">
                  <c:v>ViTAL SIG</c:v>
                </c:pt>
                <c:pt idx="2">
                  <c:v>ALT Scotland</c:v>
                </c:pt>
                <c:pt idx="3">
                  <c:v>North West England SIG</c:v>
                </c:pt>
                <c:pt idx="4">
                  <c:v>East Midlands SIG</c:v>
                </c:pt>
                <c:pt idx="5">
                  <c:v>Games and Learning SIG</c:v>
                </c:pt>
                <c:pt idx="6">
                  <c:v>White Rose SIG</c:v>
                </c:pt>
                <c:pt idx="7">
                  <c:v>MOOC SIG</c:v>
                </c:pt>
                <c:pt idx="8">
                  <c:v>M25 SIG</c:v>
                </c:pt>
                <c:pt idx="9">
                  <c:v>OER SIG</c:v>
                </c:pt>
              </c:strCache>
            </c:strRef>
          </c:cat>
          <c:val>
            <c:numRef>
              <c:f>'Q8'!$D$3:$D$12</c:f>
              <c:numCache>
                <c:formatCode>0%</c:formatCode>
                <c:ptCount val="10"/>
                <c:pt idx="0">
                  <c:v>1.1834319526627219E-2</c:v>
                </c:pt>
                <c:pt idx="1">
                  <c:v>2.3668639053254437E-2</c:v>
                </c:pt>
                <c:pt idx="2">
                  <c:v>4.142011834319527E-2</c:v>
                </c:pt>
                <c:pt idx="3">
                  <c:v>4.7337278106508875E-2</c:v>
                </c:pt>
                <c:pt idx="4">
                  <c:v>5.9171597633136092E-2</c:v>
                </c:pt>
                <c:pt idx="5">
                  <c:v>6.5088757396449703E-2</c:v>
                </c:pt>
                <c:pt idx="6">
                  <c:v>6.5088757396449703E-2</c:v>
                </c:pt>
                <c:pt idx="7">
                  <c:v>6.5088757396449703E-2</c:v>
                </c:pt>
                <c:pt idx="8">
                  <c:v>7.6923076923076927E-2</c:v>
                </c:pt>
                <c:pt idx="9">
                  <c:v>7.6923076923076927E-2</c:v>
                </c:pt>
              </c:numCache>
            </c:numRef>
          </c:val>
        </c:ser>
        <c:dLbls>
          <c:showLegendKey val="0"/>
          <c:showVal val="0"/>
          <c:showCatName val="0"/>
          <c:showSerName val="0"/>
          <c:showPercent val="0"/>
          <c:showBubbleSize val="0"/>
        </c:dLbls>
        <c:gapWidth val="92"/>
        <c:overlap val="93"/>
        <c:axId val="224176768"/>
        <c:axId val="224190848"/>
      </c:barChart>
      <c:catAx>
        <c:axId val="224176768"/>
        <c:scaling>
          <c:orientation val="minMax"/>
        </c:scaling>
        <c:delete val="0"/>
        <c:axPos val="l"/>
        <c:majorTickMark val="none"/>
        <c:minorTickMark val="none"/>
        <c:tickLblPos val="nextTo"/>
        <c:crossAx val="224190848"/>
        <c:crosses val="autoZero"/>
        <c:auto val="1"/>
        <c:lblAlgn val="ctr"/>
        <c:lblOffset val="100"/>
        <c:noMultiLvlLbl val="0"/>
      </c:catAx>
      <c:valAx>
        <c:axId val="224190848"/>
        <c:scaling>
          <c:orientation val="minMax"/>
        </c:scaling>
        <c:delete val="0"/>
        <c:axPos val="b"/>
        <c:majorGridlines/>
        <c:numFmt formatCode="General" sourceLinked="1"/>
        <c:majorTickMark val="none"/>
        <c:minorTickMark val="none"/>
        <c:tickLblPos val="nextTo"/>
        <c:crossAx val="224176768"/>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'Q9'!$B$1</c:f>
          <c:strCache>
            <c:ptCount val="1"/>
            <c:pt idx="0">
              <c:v>9. Are you currently involved in or a member of:</c:v>
            </c:pt>
          </c:strCache>
        </c:strRef>
      </c:tx>
      <c:layout/>
      <c:overlay val="0"/>
      <c:txPr>
        <a:bodyPr/>
        <a:lstStyle/>
        <a:p>
          <a:pPr algn="ctr">
            <a:defRPr sz="1000"/>
          </a:pPr>
          <a:endParaRPr lang="en-US"/>
        </a:p>
      </c:txPr>
    </c:title>
    <c:autoTitleDeleted val="0"/>
    <c:plotArea>
      <c:layout/>
      <c:barChart>
        <c:barDir val="bar"/>
        <c:grouping val="clustered"/>
        <c:varyColors val="0"/>
        <c:ser>
          <c:idx val="0"/>
          <c:order val="0"/>
          <c:tx>
            <c:strRef>
              <c:f>'Q9'!$C$2</c:f>
              <c:strCache>
                <c:ptCount val="1"/>
                <c:pt idx="0">
                  <c:v>Count</c:v>
                </c:pt>
              </c:strCache>
            </c:strRef>
          </c:tx>
          <c:invertIfNegative val="0"/>
          <c:cat>
            <c:strRef>
              <c:f>'Q9'!$B$3:$B$8</c:f>
              <c:strCache>
                <c:ptCount val="6"/>
                <c:pt idx="0">
                  <c:v>#ALTC Blog (formerly ALT Online Newsletter) editor</c:v>
                </c:pt>
                <c:pt idx="1">
                  <c:v>Journal editorial board</c:v>
                </c:pt>
                <c:pt idx="2">
                  <c:v>Central Executive Committee</c:v>
                </c:pt>
                <c:pt idx="3">
                  <c:v>Journal reviewer</c:v>
                </c:pt>
                <c:pt idx="4">
                  <c:v>Conference programme Committee</c:v>
                </c:pt>
                <c:pt idx="5">
                  <c:v>Operational Committees</c:v>
                </c:pt>
              </c:strCache>
            </c:strRef>
          </c:cat>
          <c:val>
            <c:numRef>
              <c:f>'Q9'!$C$3:$C$8</c:f>
              <c:numCache>
                <c:formatCode>General</c:formatCode>
                <c:ptCount val="6"/>
                <c:pt idx="0">
                  <c:v>2</c:v>
                </c:pt>
                <c:pt idx="1">
                  <c:v>2</c:v>
                </c:pt>
                <c:pt idx="2">
                  <c:v>6</c:v>
                </c:pt>
                <c:pt idx="3">
                  <c:v>8</c:v>
                </c:pt>
                <c:pt idx="4">
                  <c:v>9</c:v>
                </c:pt>
                <c:pt idx="5">
                  <c:v>13</c:v>
                </c:pt>
              </c:numCache>
            </c:numRef>
          </c:val>
        </c:ser>
        <c:ser>
          <c:idx val="1"/>
          <c:order val="1"/>
          <c:tx>
            <c:strRef>
              <c:f>'Q9'!$D$2</c:f>
              <c:strCache>
                <c:ptCount val="1"/>
                <c:pt idx="0">
                  <c:v>%</c:v>
                </c:pt>
              </c:strCache>
            </c:strRef>
          </c:tx>
          <c:spPr>
            <a:noFill/>
            <a:ln>
              <a:noFill/>
            </a:ln>
          </c:spPr>
          <c:invertIfNegative val="0"/>
          <c:cat>
            <c:strRef>
              <c:f>'Q9'!$B$3:$B$8</c:f>
              <c:strCache>
                <c:ptCount val="6"/>
                <c:pt idx="0">
                  <c:v>#ALTC Blog (formerly ALT Online Newsletter) editor</c:v>
                </c:pt>
                <c:pt idx="1">
                  <c:v>Journal editorial board</c:v>
                </c:pt>
                <c:pt idx="2">
                  <c:v>Central Executive Committee</c:v>
                </c:pt>
                <c:pt idx="3">
                  <c:v>Journal reviewer</c:v>
                </c:pt>
                <c:pt idx="4">
                  <c:v>Conference programme Committee</c:v>
                </c:pt>
                <c:pt idx="5">
                  <c:v>Operational Committees</c:v>
                </c:pt>
              </c:strCache>
            </c:strRef>
          </c:cat>
          <c:val>
            <c:numRef>
              <c:f>'Q9'!$D$3:$D$8</c:f>
              <c:numCache>
                <c:formatCode>0%</c:formatCode>
                <c:ptCount val="6"/>
                <c:pt idx="0">
                  <c:v>1.11731843575419E-2</c:v>
                </c:pt>
                <c:pt idx="1">
                  <c:v>1.11731843575419E-2</c:v>
                </c:pt>
                <c:pt idx="2">
                  <c:v>3.3519553072625698E-2</c:v>
                </c:pt>
                <c:pt idx="3">
                  <c:v>4.4692737430167599E-2</c:v>
                </c:pt>
                <c:pt idx="4">
                  <c:v>5.027932960893855E-2</c:v>
                </c:pt>
                <c:pt idx="5">
                  <c:v>7.2625698324022353E-2</c:v>
                </c:pt>
              </c:numCache>
            </c:numRef>
          </c:val>
        </c:ser>
        <c:dLbls>
          <c:showLegendKey val="0"/>
          <c:showVal val="0"/>
          <c:showCatName val="0"/>
          <c:showSerName val="0"/>
          <c:showPercent val="0"/>
          <c:showBubbleSize val="0"/>
        </c:dLbls>
        <c:gapWidth val="92"/>
        <c:overlap val="93"/>
        <c:axId val="224607616"/>
        <c:axId val="224650368"/>
      </c:barChart>
      <c:catAx>
        <c:axId val="224607616"/>
        <c:scaling>
          <c:orientation val="minMax"/>
        </c:scaling>
        <c:delete val="0"/>
        <c:axPos val="l"/>
        <c:majorTickMark val="none"/>
        <c:minorTickMark val="none"/>
        <c:tickLblPos val="nextTo"/>
        <c:crossAx val="224650368"/>
        <c:crosses val="autoZero"/>
        <c:auto val="1"/>
        <c:lblAlgn val="ctr"/>
        <c:lblOffset val="100"/>
        <c:noMultiLvlLbl val="0"/>
      </c:catAx>
      <c:valAx>
        <c:axId val="224650368"/>
        <c:scaling>
          <c:orientation val="minMax"/>
        </c:scaling>
        <c:delete val="0"/>
        <c:axPos val="b"/>
        <c:majorGridlines/>
        <c:numFmt formatCode="General" sourceLinked="1"/>
        <c:majorTickMark val="none"/>
        <c:minorTickMark val="none"/>
        <c:tickLblPos val="nextTo"/>
        <c:crossAx val="224607616"/>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'Q11'!$B$1</c:f>
          <c:strCache>
            <c:ptCount val="1"/>
            <c:pt idx="0">
              <c:v>11. Gender</c:v>
            </c:pt>
          </c:strCache>
        </c:strRef>
      </c:tx>
      <c:layout>
        <c:manualLayout>
          <c:xMode val="edge"/>
          <c:yMode val="edge"/>
          <c:x val="9.7154280835668339E-3"/>
          <c:y val="2.5078361652354667E-2"/>
        </c:manualLayout>
      </c:layout>
      <c:overlay val="0"/>
      <c:txPr>
        <a:bodyPr/>
        <a:lstStyle/>
        <a:p>
          <a:pPr>
            <a:defRPr sz="1000"/>
          </a:pPr>
          <a:endParaRPr lang="en-US"/>
        </a:p>
      </c:txPr>
    </c:title>
    <c:autoTitleDeleted val="0"/>
    <c:plotArea>
      <c:layout/>
      <c:pieChart>
        <c:varyColors val="1"/>
        <c:ser>
          <c:idx val="0"/>
          <c:order val="0"/>
          <c:tx>
            <c:strRef>
              <c:f>'Q11'!$C$2</c:f>
              <c:strCache>
                <c:ptCount val="1"/>
                <c:pt idx="0">
                  <c:v>Count</c:v>
                </c:pt>
              </c:strCache>
            </c:strRef>
          </c:tx>
          <c:dLbls>
            <c:dLbl>
              <c:idx val="0"/>
              <c:layout>
                <c:manualLayout>
                  <c:x val="-0.23897190908690372"/>
                  <c:y val="2.2529729576041352E-2"/>
                </c:manualLayout>
              </c:layout>
              <c:spPr/>
              <c:txPr>
                <a:bodyPr/>
                <a:lstStyle/>
                <a:p>
                  <a:pPr>
                    <a:defRPr sz="1000" b="0">
                      <a:solidFill>
                        <a:schemeClr val="bg1"/>
                      </a:solidFill>
                    </a:defRPr>
                  </a:pPr>
                  <a:endParaRPr lang="en-US"/>
                </a:p>
              </c:txPr>
              <c:showLegendKey val="0"/>
              <c:showVal val="0"/>
              <c:showCatName val="1"/>
              <c:showSerName val="0"/>
              <c:showPercent val="1"/>
              <c:showBubbleSize val="0"/>
            </c:dLbl>
            <c:dLbl>
              <c:idx val="1"/>
              <c:layout>
                <c:manualLayout>
                  <c:x val="0.25725775285283586"/>
                  <c:y val="-8.9080491336856783E-3"/>
                </c:manualLayout>
              </c:layout>
              <c:spPr/>
              <c:txPr>
                <a:bodyPr/>
                <a:lstStyle/>
                <a:p>
                  <a:pPr>
                    <a:defRPr sz="1000" b="0">
                      <a:solidFill>
                        <a:schemeClr val="bg1"/>
                      </a:solidFill>
                    </a:defRPr>
                  </a:pPr>
                  <a:endParaRPr lang="en-US"/>
                </a:p>
              </c:txPr>
              <c:showLegendKey val="0"/>
              <c:showVal val="0"/>
              <c:showCatName val="1"/>
              <c:showSerName val="0"/>
              <c:showPercent val="1"/>
              <c:showBubbleSize val="0"/>
            </c:dLbl>
            <c:dLbl>
              <c:idx val="2"/>
              <c:layout>
                <c:manualLayout>
                  <c:x val="0.27535251827536905"/>
                  <c:y val="5.063284595546589E-2"/>
                </c:manualLayout>
              </c:layout>
              <c:showLegendKey val="0"/>
              <c:showVal val="0"/>
              <c:showCatName val="1"/>
              <c:showSerName val="0"/>
              <c:showPercent val="1"/>
              <c:showBubbleSize val="0"/>
            </c:dLbl>
            <c:txPr>
              <a:bodyPr/>
              <a:lstStyle/>
              <a:p>
                <a:pPr>
                  <a:defRPr sz="1000" b="0"/>
                </a:pPr>
                <a:endParaRPr lang="en-US"/>
              </a:p>
            </c:txPr>
            <c:showLegendKey val="0"/>
            <c:showVal val="0"/>
            <c:showCatName val="1"/>
            <c:showSerName val="0"/>
            <c:showPercent val="1"/>
            <c:showBubbleSize val="0"/>
            <c:showLeaderLines val="1"/>
          </c:dLbls>
          <c:cat>
            <c:strRef>
              <c:f>'Q11'!$E$3:$E$5</c:f>
              <c:strCache>
                <c:ptCount val="3"/>
                <c:pt idx="0">
                  <c:v>Female (n. 95)</c:v>
                </c:pt>
                <c:pt idx="1">
                  <c:v>Male (n. 99)</c:v>
                </c:pt>
                <c:pt idx="2">
                  <c:v>Other (n. 1)</c:v>
                </c:pt>
              </c:strCache>
            </c:strRef>
          </c:cat>
          <c:val>
            <c:numRef>
              <c:f>'Q11'!$C$3:$C$5</c:f>
              <c:numCache>
                <c:formatCode>General</c:formatCode>
                <c:ptCount val="3"/>
                <c:pt idx="0">
                  <c:v>95</c:v>
                </c:pt>
                <c:pt idx="1">
                  <c:v>99</c:v>
                </c:pt>
                <c:pt idx="2" formatCode="0">
                  <c:v>1</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00"/>
            </a:pPr>
            <a:r>
              <a:rPr lang="en-US"/>
              <a:t> </a:t>
            </a:r>
          </a:p>
        </c:rich>
      </c:tx>
      <c:layout>
        <c:manualLayout>
          <c:xMode val="edge"/>
          <c:yMode val="edge"/>
          <c:x val="4.3587738599649636E-2"/>
          <c:y val="2.5078378964097377E-2"/>
        </c:manualLayout>
      </c:layout>
      <c:overlay val="0"/>
    </c:title>
    <c:autoTitleDeleted val="0"/>
    <c:plotArea>
      <c:layout/>
      <c:pieChart>
        <c:varyColors val="1"/>
        <c:ser>
          <c:idx val="0"/>
          <c:order val="0"/>
          <c:tx>
            <c:strRef>
              <c:f>'Q11'!$C$16</c:f>
              <c:strCache>
                <c:ptCount val="1"/>
                <c:pt idx="0">
                  <c:v>Count</c:v>
                </c:pt>
              </c:strCache>
            </c:strRef>
          </c:tx>
          <c:dLbls>
            <c:dLbl>
              <c:idx val="0"/>
              <c:layout>
                <c:manualLayout>
                  <c:x val="-0.22677844253302054"/>
                  <c:y val="2.0367133007456635E-2"/>
                </c:manualLayout>
              </c:layout>
              <c:spPr/>
              <c:txPr>
                <a:bodyPr/>
                <a:lstStyle/>
                <a:p>
                  <a:pPr>
                    <a:defRPr>
                      <a:solidFill>
                        <a:schemeClr val="bg1"/>
                      </a:solidFill>
                    </a:defRPr>
                  </a:pPr>
                  <a:endParaRPr lang="en-US"/>
                </a:p>
              </c:txPr>
              <c:showLegendKey val="0"/>
              <c:showVal val="0"/>
              <c:showCatName val="1"/>
              <c:showSerName val="0"/>
              <c:showPercent val="1"/>
              <c:showBubbleSize val="0"/>
            </c:dLbl>
            <c:dLbl>
              <c:idx val="1"/>
              <c:layout>
                <c:manualLayout>
                  <c:x val="0.21018615167330412"/>
                  <c:y val="4.3529421207670138E-3"/>
                </c:manualLayout>
              </c:layout>
              <c:spPr/>
              <c:txPr>
                <a:bodyPr/>
                <a:lstStyle/>
                <a:p>
                  <a:pPr>
                    <a:defRPr>
                      <a:solidFill>
                        <a:schemeClr val="bg1"/>
                      </a:solidFill>
                    </a:defRPr>
                  </a:pPr>
                  <a:endParaRPr lang="en-US"/>
                </a:p>
              </c:txPr>
              <c:showLegendKey val="0"/>
              <c:showVal val="0"/>
              <c:showCatName val="1"/>
              <c:showSerName val="0"/>
              <c:showPercent val="1"/>
              <c:showBubbleSize val="0"/>
            </c:dLbl>
            <c:dLbl>
              <c:idx val="2"/>
              <c:layout>
                <c:manualLayout>
                  <c:x val="0.32459189204610295"/>
                  <c:y val="6.9416231227977243E-2"/>
                </c:manualLayout>
              </c:layout>
              <c:showLegendKey val="0"/>
              <c:showVal val="0"/>
              <c:showCatName val="1"/>
              <c:showSerName val="0"/>
              <c:showPercent val="1"/>
              <c:showBubbleSize val="0"/>
            </c:dLbl>
            <c:showLegendKey val="0"/>
            <c:showVal val="0"/>
            <c:showCatName val="1"/>
            <c:showSerName val="0"/>
            <c:showPercent val="1"/>
            <c:showBubbleSize val="0"/>
            <c:showLeaderLines val="1"/>
          </c:dLbls>
          <c:cat>
            <c:strRef>
              <c:f>'Q11'!$E$17:$E$19</c:f>
              <c:strCache>
                <c:ptCount val="3"/>
                <c:pt idx="0">
                  <c:v>Female (n. 123)</c:v>
                </c:pt>
                <c:pt idx="1">
                  <c:v>Male (n. 122)</c:v>
                </c:pt>
                <c:pt idx="2">
                  <c:v>Other (n. 1)</c:v>
                </c:pt>
              </c:strCache>
            </c:strRef>
          </c:cat>
          <c:val>
            <c:numRef>
              <c:f>'Q11'!$C$17:$C$19</c:f>
              <c:numCache>
                <c:formatCode>General</c:formatCode>
                <c:ptCount val="3"/>
                <c:pt idx="0">
                  <c:v>123</c:v>
                </c:pt>
                <c:pt idx="1">
                  <c:v>122</c:v>
                </c:pt>
                <c:pt idx="2" formatCode="0">
                  <c:v>1</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'Q12'!$B$1</c:f>
          <c:strCache>
            <c:ptCount val="1"/>
            <c:pt idx="0">
              <c:v>12. Age</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'Q12'!$C$2</c:f>
              <c:strCache>
                <c:ptCount val="1"/>
                <c:pt idx="0">
                  <c:v>Count</c:v>
                </c:pt>
              </c:strCache>
            </c:strRef>
          </c:tx>
          <c:invertIfNegative val="0"/>
          <c:cat>
            <c:strRef>
              <c:f>'Q12'!$B$3:$B$8</c:f>
              <c:strCache>
                <c:ptCount val="6"/>
                <c:pt idx="0">
                  <c:v>Under 25</c:v>
                </c:pt>
                <c:pt idx="1">
                  <c:v>25-35</c:v>
                </c:pt>
                <c:pt idx="2">
                  <c:v>36-45</c:v>
                </c:pt>
                <c:pt idx="3">
                  <c:v>46-55</c:v>
                </c:pt>
                <c:pt idx="4">
                  <c:v>56-65</c:v>
                </c:pt>
                <c:pt idx="5">
                  <c:v>66+</c:v>
                </c:pt>
              </c:strCache>
            </c:strRef>
          </c:cat>
          <c:val>
            <c:numRef>
              <c:f>'Q12'!$C$3:$C$8</c:f>
              <c:numCache>
                <c:formatCode>General</c:formatCode>
                <c:ptCount val="6"/>
                <c:pt idx="0">
                  <c:v>4</c:v>
                </c:pt>
                <c:pt idx="1">
                  <c:v>35</c:v>
                </c:pt>
                <c:pt idx="2">
                  <c:v>59</c:v>
                </c:pt>
                <c:pt idx="3">
                  <c:v>72</c:v>
                </c:pt>
                <c:pt idx="4">
                  <c:v>26</c:v>
                </c:pt>
                <c:pt idx="5">
                  <c:v>0</c:v>
                </c:pt>
              </c:numCache>
            </c:numRef>
          </c:val>
        </c:ser>
        <c:ser>
          <c:idx val="1"/>
          <c:order val="1"/>
          <c:tx>
            <c:strRef>
              <c:f>'Q12'!$D$2</c:f>
              <c:strCache>
                <c:ptCount val="1"/>
                <c:pt idx="0">
                  <c:v>%</c:v>
                </c:pt>
              </c:strCache>
            </c:strRef>
          </c:tx>
          <c:spPr>
            <a:noFill/>
            <a:ln>
              <a:noFill/>
            </a:ln>
          </c:spPr>
          <c:invertIfNegative val="0"/>
          <c:cat>
            <c:strRef>
              <c:f>'Q12'!$B$3:$B$8</c:f>
              <c:strCache>
                <c:ptCount val="6"/>
                <c:pt idx="0">
                  <c:v>Under 25</c:v>
                </c:pt>
                <c:pt idx="1">
                  <c:v>25-35</c:v>
                </c:pt>
                <c:pt idx="2">
                  <c:v>36-45</c:v>
                </c:pt>
                <c:pt idx="3">
                  <c:v>46-55</c:v>
                </c:pt>
                <c:pt idx="4">
                  <c:v>56-65</c:v>
                </c:pt>
                <c:pt idx="5">
                  <c:v>66+</c:v>
                </c:pt>
              </c:strCache>
            </c:strRef>
          </c:cat>
          <c:val>
            <c:numRef>
              <c:f>'Q12'!$D$3:$D$8</c:f>
              <c:numCache>
                <c:formatCode>0.0%</c:formatCode>
                <c:ptCount val="6"/>
                <c:pt idx="0">
                  <c:v>2.0408163265306121E-2</c:v>
                </c:pt>
                <c:pt idx="1">
                  <c:v>0.17857142857142858</c:v>
                </c:pt>
                <c:pt idx="2">
                  <c:v>0.30102040816326531</c:v>
                </c:pt>
                <c:pt idx="3">
                  <c:v>0.36734693877551022</c:v>
                </c:pt>
                <c:pt idx="4">
                  <c:v>0.1326530612244898</c:v>
                </c:pt>
                <c:pt idx="5">
                  <c:v>0</c:v>
                </c:pt>
              </c:numCache>
            </c:numRef>
          </c:val>
        </c:ser>
        <c:dLbls>
          <c:showLegendKey val="0"/>
          <c:showVal val="0"/>
          <c:showCatName val="0"/>
          <c:showSerName val="0"/>
          <c:showPercent val="0"/>
          <c:showBubbleSize val="0"/>
        </c:dLbls>
        <c:gapWidth val="92"/>
        <c:overlap val="93"/>
        <c:axId val="223453184"/>
        <c:axId val="223454720"/>
      </c:barChart>
      <c:catAx>
        <c:axId val="223453184"/>
        <c:scaling>
          <c:orientation val="minMax"/>
        </c:scaling>
        <c:delete val="0"/>
        <c:axPos val="l"/>
        <c:majorTickMark val="none"/>
        <c:minorTickMark val="none"/>
        <c:tickLblPos val="nextTo"/>
        <c:crossAx val="223454720"/>
        <c:crosses val="autoZero"/>
        <c:auto val="1"/>
        <c:lblAlgn val="ctr"/>
        <c:lblOffset val="100"/>
        <c:noMultiLvlLbl val="0"/>
      </c:catAx>
      <c:valAx>
        <c:axId val="223454720"/>
        <c:scaling>
          <c:orientation val="minMax"/>
        </c:scaling>
        <c:delete val="0"/>
        <c:axPos val="b"/>
        <c:majorGridlines/>
        <c:numFmt formatCode="General" sourceLinked="1"/>
        <c:majorTickMark val="none"/>
        <c:minorTickMark val="none"/>
        <c:tickLblPos val="nextTo"/>
        <c:crossAx val="223453184"/>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'Q12'!$B$1</c:f>
          <c:strCache>
            <c:ptCount val="1"/>
            <c:pt idx="0">
              <c:v>12. Age</c:v>
            </c:pt>
          </c:strCache>
        </c:strRef>
      </c:tx>
      <c:layout>
        <c:manualLayout>
          <c:xMode val="edge"/>
          <c:yMode val="edge"/>
          <c:x val="5.5508665033734746E-3"/>
          <c:y val="2.4869906238495221E-2"/>
        </c:manualLayout>
      </c:layout>
      <c:overlay val="0"/>
      <c:txPr>
        <a:bodyPr/>
        <a:lstStyle/>
        <a:p>
          <a:pPr algn="l">
            <a:defRPr sz="1000"/>
          </a:pPr>
          <a:endParaRPr lang="en-US"/>
        </a:p>
      </c:txPr>
    </c:title>
    <c:autoTitleDeleted val="0"/>
    <c:plotArea>
      <c:layout/>
      <c:barChart>
        <c:barDir val="bar"/>
        <c:grouping val="clustered"/>
        <c:varyColors val="0"/>
        <c:ser>
          <c:idx val="3"/>
          <c:order val="1"/>
          <c:tx>
            <c:v>2014 (%)</c:v>
          </c:tx>
          <c:spPr>
            <a:solidFill>
              <a:schemeClr val="bg1">
                <a:lumMod val="85000"/>
              </a:schemeClr>
            </a:solidFill>
          </c:spPr>
          <c:invertIfNegative val="0"/>
          <c:dLbls>
            <c:spPr>
              <a:noFill/>
            </c:spPr>
            <c:showLegendKey val="0"/>
            <c:showVal val="1"/>
            <c:showCatName val="0"/>
            <c:showSerName val="0"/>
            <c:showPercent val="0"/>
            <c:showBubbleSize val="0"/>
            <c:showLeaderLines val="0"/>
          </c:dLbls>
          <c:cat>
            <c:strRef>
              <c:f>'Q12'!$B$17:$B$22</c:f>
              <c:strCache>
                <c:ptCount val="6"/>
                <c:pt idx="0">
                  <c:v>Under 25</c:v>
                </c:pt>
                <c:pt idx="1">
                  <c:v>25-35</c:v>
                </c:pt>
                <c:pt idx="2">
                  <c:v>36-45</c:v>
                </c:pt>
                <c:pt idx="3">
                  <c:v>46-55</c:v>
                </c:pt>
                <c:pt idx="4">
                  <c:v>56-65</c:v>
                </c:pt>
                <c:pt idx="5">
                  <c:v>66+</c:v>
                </c:pt>
              </c:strCache>
            </c:strRef>
          </c:cat>
          <c:val>
            <c:numRef>
              <c:f>'Q12'!$D$17:$D$22</c:f>
              <c:numCache>
                <c:formatCode>0.0%</c:formatCode>
                <c:ptCount val="6"/>
                <c:pt idx="0">
                  <c:v>4.0322580645161289E-3</c:v>
                </c:pt>
                <c:pt idx="1">
                  <c:v>0.14516129032258066</c:v>
                </c:pt>
                <c:pt idx="2">
                  <c:v>0.30241935483870969</c:v>
                </c:pt>
                <c:pt idx="3">
                  <c:v>0.31854838709677419</c:v>
                </c:pt>
                <c:pt idx="4">
                  <c:v>0.21774193548387097</c:v>
                </c:pt>
                <c:pt idx="5">
                  <c:v>1.2096774193548387E-2</c:v>
                </c:pt>
              </c:numCache>
            </c:numRef>
          </c:val>
        </c:ser>
        <c:ser>
          <c:idx val="1"/>
          <c:order val="2"/>
          <c:tx>
            <c:v>2015 (%)</c:v>
          </c:tx>
          <c:spPr>
            <a:solidFill>
              <a:srgbClr val="079948"/>
            </a:solidFill>
          </c:spPr>
          <c:invertIfNegative val="0"/>
          <c:dLbls>
            <c:spPr>
              <a:solidFill>
                <a:schemeClr val="bg1"/>
              </a:solidFill>
            </c:spPr>
            <c:showLegendKey val="0"/>
            <c:showVal val="1"/>
            <c:showCatName val="0"/>
            <c:showSerName val="0"/>
            <c:showPercent val="0"/>
            <c:showBubbleSize val="0"/>
            <c:showLeaderLines val="0"/>
          </c:dLbls>
          <c:val>
            <c:numRef>
              <c:f>'Q12'!$D$3:$D$8</c:f>
              <c:numCache>
                <c:formatCode>0.0%</c:formatCode>
                <c:ptCount val="6"/>
                <c:pt idx="0">
                  <c:v>2.0408163265306121E-2</c:v>
                </c:pt>
                <c:pt idx="1">
                  <c:v>0.17857142857142858</c:v>
                </c:pt>
                <c:pt idx="2">
                  <c:v>0.30102040816326531</c:v>
                </c:pt>
                <c:pt idx="3">
                  <c:v>0.36734693877551022</c:v>
                </c:pt>
                <c:pt idx="4">
                  <c:v>0.1326530612244898</c:v>
                </c:pt>
                <c:pt idx="5">
                  <c:v>0</c:v>
                </c:pt>
              </c:numCache>
            </c:numRef>
          </c:val>
        </c:ser>
        <c:dLbls>
          <c:showLegendKey val="0"/>
          <c:showVal val="0"/>
          <c:showCatName val="0"/>
          <c:showSerName val="0"/>
          <c:showPercent val="0"/>
          <c:showBubbleSize val="0"/>
        </c:dLbls>
        <c:gapWidth val="84"/>
        <c:overlap val="-11"/>
        <c:axId val="224553984"/>
        <c:axId val="224572160"/>
      </c:barChart>
      <c:barChart>
        <c:barDir val="bar"/>
        <c:grouping val="clustered"/>
        <c:varyColors val="0"/>
        <c:ser>
          <c:idx val="2"/>
          <c:order val="0"/>
          <c:tx>
            <c:v>2014 (n.)</c:v>
          </c:tx>
          <c:spPr>
            <a:noFill/>
          </c:spPr>
          <c:invertIfNegative val="0"/>
          <c:cat>
            <c:strRef>
              <c:f>'Q12'!$B$17:$B$22</c:f>
              <c:strCache>
                <c:ptCount val="6"/>
                <c:pt idx="0">
                  <c:v>Under 25</c:v>
                </c:pt>
                <c:pt idx="1">
                  <c:v>25-35</c:v>
                </c:pt>
                <c:pt idx="2">
                  <c:v>36-45</c:v>
                </c:pt>
                <c:pt idx="3">
                  <c:v>46-55</c:v>
                </c:pt>
                <c:pt idx="4">
                  <c:v>56-65</c:v>
                </c:pt>
                <c:pt idx="5">
                  <c:v>66+</c:v>
                </c:pt>
              </c:strCache>
            </c:strRef>
          </c:cat>
          <c:val>
            <c:numRef>
              <c:f>'Q12'!$C$17:$C$22</c:f>
              <c:numCache>
                <c:formatCode>General</c:formatCode>
                <c:ptCount val="6"/>
                <c:pt idx="0">
                  <c:v>1</c:v>
                </c:pt>
                <c:pt idx="1">
                  <c:v>36</c:v>
                </c:pt>
                <c:pt idx="2">
                  <c:v>75</c:v>
                </c:pt>
                <c:pt idx="3">
                  <c:v>79</c:v>
                </c:pt>
                <c:pt idx="4">
                  <c:v>54</c:v>
                </c:pt>
                <c:pt idx="5">
                  <c:v>3</c:v>
                </c:pt>
              </c:numCache>
            </c:numRef>
          </c:val>
        </c:ser>
        <c:ser>
          <c:idx val="0"/>
          <c:order val="3"/>
          <c:tx>
            <c:v>2015 (n.)</c:v>
          </c:tx>
          <c:spPr>
            <a:noFill/>
          </c:spPr>
          <c:invertIfNegative val="0"/>
          <c:cat>
            <c:strRef>
              <c:f>'Q12'!$B$17:$B$22</c:f>
              <c:strCache>
                <c:ptCount val="6"/>
                <c:pt idx="0">
                  <c:v>Under 25</c:v>
                </c:pt>
                <c:pt idx="1">
                  <c:v>25-35</c:v>
                </c:pt>
                <c:pt idx="2">
                  <c:v>36-45</c:v>
                </c:pt>
                <c:pt idx="3">
                  <c:v>46-55</c:v>
                </c:pt>
                <c:pt idx="4">
                  <c:v>56-65</c:v>
                </c:pt>
                <c:pt idx="5">
                  <c:v>66+</c:v>
                </c:pt>
              </c:strCache>
            </c:strRef>
          </c:cat>
          <c:val>
            <c:numRef>
              <c:f>'Q12'!$C$3:$C$8</c:f>
              <c:numCache>
                <c:formatCode>General</c:formatCode>
                <c:ptCount val="6"/>
                <c:pt idx="0">
                  <c:v>4</c:v>
                </c:pt>
                <c:pt idx="1">
                  <c:v>35</c:v>
                </c:pt>
                <c:pt idx="2">
                  <c:v>59</c:v>
                </c:pt>
                <c:pt idx="3">
                  <c:v>72</c:v>
                </c:pt>
                <c:pt idx="4">
                  <c:v>26</c:v>
                </c:pt>
                <c:pt idx="5">
                  <c:v>0</c:v>
                </c:pt>
              </c:numCache>
            </c:numRef>
          </c:val>
        </c:ser>
        <c:dLbls>
          <c:showLegendKey val="0"/>
          <c:showVal val="0"/>
          <c:showCatName val="0"/>
          <c:showSerName val="0"/>
          <c:showPercent val="0"/>
          <c:showBubbleSize val="0"/>
        </c:dLbls>
        <c:gapWidth val="150"/>
        <c:axId val="224575488"/>
        <c:axId val="224573696"/>
      </c:barChart>
      <c:catAx>
        <c:axId val="224553984"/>
        <c:scaling>
          <c:orientation val="minMax"/>
        </c:scaling>
        <c:delete val="0"/>
        <c:axPos val="l"/>
        <c:majorTickMark val="none"/>
        <c:minorTickMark val="none"/>
        <c:tickLblPos val="nextTo"/>
        <c:crossAx val="224572160"/>
        <c:crosses val="autoZero"/>
        <c:auto val="1"/>
        <c:lblAlgn val="ctr"/>
        <c:lblOffset val="100"/>
        <c:noMultiLvlLbl val="0"/>
      </c:catAx>
      <c:valAx>
        <c:axId val="224572160"/>
        <c:scaling>
          <c:orientation val="minMax"/>
        </c:scaling>
        <c:delete val="0"/>
        <c:axPos val="b"/>
        <c:majorGridlines/>
        <c:numFmt formatCode="0%" sourceLinked="0"/>
        <c:majorTickMark val="none"/>
        <c:minorTickMark val="none"/>
        <c:tickLblPos val="nextTo"/>
        <c:crossAx val="224553984"/>
        <c:crosses val="autoZero"/>
        <c:crossBetween val="between"/>
      </c:valAx>
      <c:valAx>
        <c:axId val="224573696"/>
        <c:scaling>
          <c:orientation val="minMax"/>
          <c:max val="100000"/>
        </c:scaling>
        <c:delete val="0"/>
        <c:axPos val="t"/>
        <c:numFmt formatCode="General" sourceLinked="1"/>
        <c:majorTickMark val="none"/>
        <c:minorTickMark val="none"/>
        <c:tickLblPos val="none"/>
        <c:crossAx val="224575488"/>
        <c:crosses val="max"/>
        <c:crossBetween val="between"/>
      </c:valAx>
      <c:catAx>
        <c:axId val="224575488"/>
        <c:scaling>
          <c:orientation val="minMax"/>
        </c:scaling>
        <c:delete val="1"/>
        <c:axPos val="l"/>
        <c:majorTickMark val="out"/>
        <c:minorTickMark val="none"/>
        <c:tickLblPos val="nextTo"/>
        <c:crossAx val="224573696"/>
        <c:crosses val="autoZero"/>
        <c:auto val="1"/>
        <c:lblAlgn val="ctr"/>
        <c:lblOffset val="100"/>
        <c:noMultiLvlLbl val="0"/>
      </c:catAx>
      <c:dTable>
        <c:showHorzBorder val="1"/>
        <c:showVertBorder val="1"/>
        <c:showOutline val="1"/>
        <c:showKeys val="1"/>
        <c:txPr>
          <a:bodyPr/>
          <a:lstStyle/>
          <a:p>
            <a:pPr rtl="0">
              <a:defRPr sz="800"/>
            </a:pPr>
            <a:endParaRPr lang="en-US"/>
          </a:p>
        </c:txPr>
      </c:dTable>
      <c:spPr>
        <a:ln>
          <a:solidFill>
            <a:schemeClr val="tx1">
              <a:lumMod val="50000"/>
              <a:lumOff val="50000"/>
            </a:schemeClr>
          </a:solidFill>
        </a:ln>
      </c:spPr>
    </c:plotArea>
    <c:legend>
      <c:legendPos val="b"/>
      <c:legendEntry>
        <c:idx val="2"/>
        <c:delete val="1"/>
      </c:legendEntry>
      <c:legendEntry>
        <c:idx val="3"/>
        <c:delete val="1"/>
      </c:legendEntry>
      <c:layout>
        <c:manualLayout>
          <c:xMode val="edge"/>
          <c:yMode val="edge"/>
          <c:x val="0.72123256642227818"/>
          <c:y val="0.1244920229236392"/>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'Q13'!$B$1</c:f>
          <c:strCache>
            <c:ptCount val="1"/>
            <c:pt idx="0">
              <c:v>13. Where is your place of residence?</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'Q13'!$C$2</c:f>
              <c:strCache>
                <c:ptCount val="1"/>
                <c:pt idx="0">
                  <c:v>Count</c:v>
                </c:pt>
              </c:strCache>
            </c:strRef>
          </c:tx>
          <c:invertIfNegative val="0"/>
          <c:cat>
            <c:strRef>
              <c:f>'Q13'!$B$3:$B$9</c:f>
              <c:strCache>
                <c:ptCount val="7"/>
                <c:pt idx="0">
                  <c:v>England</c:v>
                </c:pt>
                <c:pt idx="1">
                  <c:v>Northern Ireland</c:v>
                </c:pt>
                <c:pt idx="2">
                  <c:v>Other</c:v>
                </c:pt>
                <c:pt idx="3">
                  <c:v>Other European country</c:v>
                </c:pt>
                <c:pt idx="4">
                  <c:v>Outside of Europe</c:v>
                </c:pt>
                <c:pt idx="5">
                  <c:v>Scotland</c:v>
                </c:pt>
                <c:pt idx="6">
                  <c:v>Wales</c:v>
                </c:pt>
              </c:strCache>
            </c:strRef>
          </c:cat>
          <c:val>
            <c:numRef>
              <c:f>'Q13'!$C$3:$C$9</c:f>
              <c:numCache>
                <c:formatCode>General</c:formatCode>
                <c:ptCount val="7"/>
                <c:pt idx="0">
                  <c:v>149</c:v>
                </c:pt>
                <c:pt idx="1">
                  <c:v>0</c:v>
                </c:pt>
                <c:pt idx="2">
                  <c:v>8</c:v>
                </c:pt>
                <c:pt idx="3">
                  <c:v>8</c:v>
                </c:pt>
                <c:pt idx="4">
                  <c:v>4</c:v>
                </c:pt>
                <c:pt idx="5">
                  <c:v>22</c:v>
                </c:pt>
                <c:pt idx="6">
                  <c:v>7</c:v>
                </c:pt>
              </c:numCache>
            </c:numRef>
          </c:val>
        </c:ser>
        <c:ser>
          <c:idx val="1"/>
          <c:order val="1"/>
          <c:tx>
            <c:strRef>
              <c:f>'Q13'!$D$2</c:f>
              <c:strCache>
                <c:ptCount val="1"/>
                <c:pt idx="0">
                  <c:v>%</c:v>
                </c:pt>
              </c:strCache>
            </c:strRef>
          </c:tx>
          <c:spPr>
            <a:noFill/>
            <a:ln>
              <a:noFill/>
            </a:ln>
          </c:spPr>
          <c:invertIfNegative val="0"/>
          <c:cat>
            <c:strRef>
              <c:f>'Q13'!$B$3:$B$9</c:f>
              <c:strCache>
                <c:ptCount val="7"/>
                <c:pt idx="0">
                  <c:v>England</c:v>
                </c:pt>
                <c:pt idx="1">
                  <c:v>Northern Ireland</c:v>
                </c:pt>
                <c:pt idx="2">
                  <c:v>Other</c:v>
                </c:pt>
                <c:pt idx="3">
                  <c:v>Other European country</c:v>
                </c:pt>
                <c:pt idx="4">
                  <c:v>Outside of Europe</c:v>
                </c:pt>
                <c:pt idx="5">
                  <c:v>Scotland</c:v>
                </c:pt>
                <c:pt idx="6">
                  <c:v>Wales</c:v>
                </c:pt>
              </c:strCache>
            </c:strRef>
          </c:cat>
          <c:val>
            <c:numRef>
              <c:f>'Q13'!$D$3:$D$9</c:f>
              <c:numCache>
                <c:formatCode>0.0%</c:formatCode>
                <c:ptCount val="7"/>
                <c:pt idx="0">
                  <c:v>0.76410256410256405</c:v>
                </c:pt>
                <c:pt idx="1">
                  <c:v>0</c:v>
                </c:pt>
                <c:pt idx="2">
                  <c:v>4.1025641025641026E-2</c:v>
                </c:pt>
                <c:pt idx="3">
                  <c:v>4.1025641025641026E-2</c:v>
                </c:pt>
                <c:pt idx="4">
                  <c:v>2.0512820512820513E-2</c:v>
                </c:pt>
                <c:pt idx="5">
                  <c:v>0.11282051282051282</c:v>
                </c:pt>
                <c:pt idx="6">
                  <c:v>3.5897435897435895E-2</c:v>
                </c:pt>
              </c:numCache>
            </c:numRef>
          </c:val>
        </c:ser>
        <c:dLbls>
          <c:showLegendKey val="0"/>
          <c:showVal val="0"/>
          <c:showCatName val="0"/>
          <c:showSerName val="0"/>
          <c:showPercent val="0"/>
          <c:showBubbleSize val="0"/>
        </c:dLbls>
        <c:gapWidth val="92"/>
        <c:overlap val="93"/>
        <c:axId val="225100160"/>
        <c:axId val="225101696"/>
      </c:barChart>
      <c:catAx>
        <c:axId val="225100160"/>
        <c:scaling>
          <c:orientation val="minMax"/>
        </c:scaling>
        <c:delete val="0"/>
        <c:axPos val="l"/>
        <c:majorTickMark val="none"/>
        <c:minorTickMark val="none"/>
        <c:tickLblPos val="nextTo"/>
        <c:crossAx val="225101696"/>
        <c:crosses val="autoZero"/>
        <c:auto val="1"/>
        <c:lblAlgn val="ctr"/>
        <c:lblOffset val="100"/>
        <c:noMultiLvlLbl val="0"/>
      </c:catAx>
      <c:valAx>
        <c:axId val="225101696"/>
        <c:scaling>
          <c:orientation val="minMax"/>
        </c:scaling>
        <c:delete val="0"/>
        <c:axPos val="b"/>
        <c:majorGridlines/>
        <c:numFmt formatCode="General" sourceLinked="1"/>
        <c:majorTickMark val="none"/>
        <c:minorTickMark val="none"/>
        <c:tickLblPos val="nextTo"/>
        <c:crossAx val="225100160"/>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'Q13'!$B$1</c:f>
          <c:strCache>
            <c:ptCount val="1"/>
            <c:pt idx="0">
              <c:v>13. Where is your place of residence?</c:v>
            </c:pt>
          </c:strCache>
        </c:strRef>
      </c:tx>
      <c:layout>
        <c:manualLayout>
          <c:xMode val="edge"/>
          <c:yMode val="edge"/>
          <c:x val="5.5508665033734746E-3"/>
          <c:y val="2.4869906238495221E-2"/>
        </c:manualLayout>
      </c:layout>
      <c:overlay val="0"/>
      <c:txPr>
        <a:bodyPr/>
        <a:lstStyle/>
        <a:p>
          <a:pPr algn="l">
            <a:defRPr sz="1000"/>
          </a:pPr>
          <a:endParaRPr lang="en-US"/>
        </a:p>
      </c:txPr>
    </c:title>
    <c:autoTitleDeleted val="0"/>
    <c:plotArea>
      <c:layout/>
      <c:barChart>
        <c:barDir val="bar"/>
        <c:grouping val="clustered"/>
        <c:varyColors val="0"/>
        <c:ser>
          <c:idx val="3"/>
          <c:order val="1"/>
          <c:tx>
            <c:v>2014 (%)</c:v>
          </c:tx>
          <c:spPr>
            <a:solidFill>
              <a:schemeClr val="bg1">
                <a:lumMod val="85000"/>
              </a:schemeClr>
            </a:solidFill>
          </c:spPr>
          <c:invertIfNegative val="0"/>
          <c:dLbls>
            <c:spPr>
              <a:solidFill>
                <a:schemeClr val="bg1"/>
              </a:solidFill>
            </c:spPr>
            <c:showLegendKey val="0"/>
            <c:showVal val="1"/>
            <c:showCatName val="0"/>
            <c:showSerName val="0"/>
            <c:showPercent val="0"/>
            <c:showBubbleSize val="0"/>
            <c:showLeaderLines val="0"/>
          </c:dLbls>
          <c:cat>
            <c:strRef>
              <c:f>'Q13'!$B$17:$B$23</c:f>
              <c:strCache>
                <c:ptCount val="7"/>
                <c:pt idx="0">
                  <c:v>England</c:v>
                </c:pt>
                <c:pt idx="1">
                  <c:v>Northern Ireland</c:v>
                </c:pt>
                <c:pt idx="2">
                  <c:v>Other</c:v>
                </c:pt>
                <c:pt idx="3">
                  <c:v>Other European country</c:v>
                </c:pt>
                <c:pt idx="4">
                  <c:v>Outside of Europe</c:v>
                </c:pt>
                <c:pt idx="5">
                  <c:v>Scotland</c:v>
                </c:pt>
                <c:pt idx="6">
                  <c:v>Wales</c:v>
                </c:pt>
              </c:strCache>
            </c:strRef>
          </c:cat>
          <c:val>
            <c:numRef>
              <c:f>'Q13'!$D$17:$D$23</c:f>
              <c:numCache>
                <c:formatCode>0.0%</c:formatCode>
                <c:ptCount val="7"/>
                <c:pt idx="0">
                  <c:v>0.66935483870967738</c:v>
                </c:pt>
                <c:pt idx="1">
                  <c:v>1.2096774193548387E-2</c:v>
                </c:pt>
                <c:pt idx="2">
                  <c:v>2.8225806451612902E-2</c:v>
                </c:pt>
                <c:pt idx="3">
                  <c:v>2.8225806451612902E-2</c:v>
                </c:pt>
                <c:pt idx="4">
                  <c:v>6.4516129032258063E-2</c:v>
                </c:pt>
                <c:pt idx="5">
                  <c:v>0.14112903225806453</c:v>
                </c:pt>
                <c:pt idx="6">
                  <c:v>4.0322580645161289E-2</c:v>
                </c:pt>
              </c:numCache>
            </c:numRef>
          </c:val>
        </c:ser>
        <c:ser>
          <c:idx val="1"/>
          <c:order val="2"/>
          <c:tx>
            <c:v>2015 (%)</c:v>
          </c:tx>
          <c:spPr>
            <a:solidFill>
              <a:srgbClr val="079948"/>
            </a:solidFill>
          </c:spPr>
          <c:invertIfNegative val="0"/>
          <c:dLbls>
            <c:spPr>
              <a:solidFill>
                <a:schemeClr val="bg1"/>
              </a:solidFill>
            </c:spPr>
            <c:showLegendKey val="0"/>
            <c:showVal val="1"/>
            <c:showCatName val="0"/>
            <c:showSerName val="0"/>
            <c:showPercent val="0"/>
            <c:showBubbleSize val="0"/>
            <c:showLeaderLines val="0"/>
          </c:dLbls>
          <c:cat>
            <c:strRef>
              <c:f>'Q13'!$B$17:$B$23</c:f>
              <c:strCache>
                <c:ptCount val="7"/>
                <c:pt idx="0">
                  <c:v>England</c:v>
                </c:pt>
                <c:pt idx="1">
                  <c:v>Northern Ireland</c:v>
                </c:pt>
                <c:pt idx="2">
                  <c:v>Other</c:v>
                </c:pt>
                <c:pt idx="3">
                  <c:v>Other European country</c:v>
                </c:pt>
                <c:pt idx="4">
                  <c:v>Outside of Europe</c:v>
                </c:pt>
                <c:pt idx="5">
                  <c:v>Scotland</c:v>
                </c:pt>
                <c:pt idx="6">
                  <c:v>Wales</c:v>
                </c:pt>
              </c:strCache>
            </c:strRef>
          </c:cat>
          <c:val>
            <c:numRef>
              <c:f>'Q13'!$D$3:$D$9</c:f>
              <c:numCache>
                <c:formatCode>0.0%</c:formatCode>
                <c:ptCount val="7"/>
                <c:pt idx="0">
                  <c:v>0.76410256410256405</c:v>
                </c:pt>
                <c:pt idx="1">
                  <c:v>0</c:v>
                </c:pt>
                <c:pt idx="2">
                  <c:v>4.1025641025641026E-2</c:v>
                </c:pt>
                <c:pt idx="3">
                  <c:v>4.1025641025641026E-2</c:v>
                </c:pt>
                <c:pt idx="4">
                  <c:v>2.0512820512820513E-2</c:v>
                </c:pt>
                <c:pt idx="5">
                  <c:v>0.11282051282051282</c:v>
                </c:pt>
                <c:pt idx="6">
                  <c:v>3.5897435897435895E-2</c:v>
                </c:pt>
              </c:numCache>
            </c:numRef>
          </c:val>
        </c:ser>
        <c:dLbls>
          <c:showLegendKey val="0"/>
          <c:showVal val="0"/>
          <c:showCatName val="0"/>
          <c:showSerName val="0"/>
          <c:showPercent val="0"/>
          <c:showBubbleSize val="0"/>
        </c:dLbls>
        <c:gapWidth val="84"/>
        <c:overlap val="-11"/>
        <c:axId val="225164672"/>
        <c:axId val="225178752"/>
      </c:barChart>
      <c:barChart>
        <c:barDir val="bar"/>
        <c:grouping val="clustered"/>
        <c:varyColors val="0"/>
        <c:ser>
          <c:idx val="2"/>
          <c:order val="0"/>
          <c:tx>
            <c:v>2014 (n.)</c:v>
          </c:tx>
          <c:spPr>
            <a:noFill/>
          </c:spPr>
          <c:invertIfNegative val="0"/>
          <c:cat>
            <c:strRef>
              <c:f>'Q13'!$B$3:$B$9</c:f>
              <c:strCache>
                <c:ptCount val="7"/>
                <c:pt idx="0">
                  <c:v>England</c:v>
                </c:pt>
                <c:pt idx="1">
                  <c:v>Northern Ireland</c:v>
                </c:pt>
                <c:pt idx="2">
                  <c:v>Other</c:v>
                </c:pt>
                <c:pt idx="3">
                  <c:v>Other European country</c:v>
                </c:pt>
                <c:pt idx="4">
                  <c:v>Outside of Europe</c:v>
                </c:pt>
                <c:pt idx="5">
                  <c:v>Scotland</c:v>
                </c:pt>
                <c:pt idx="6">
                  <c:v>Wales</c:v>
                </c:pt>
              </c:strCache>
            </c:strRef>
          </c:cat>
          <c:val>
            <c:numRef>
              <c:f>'Q13'!$C$17:$C$23</c:f>
              <c:numCache>
                <c:formatCode>General</c:formatCode>
                <c:ptCount val="7"/>
                <c:pt idx="0">
                  <c:v>166</c:v>
                </c:pt>
                <c:pt idx="1">
                  <c:v>3</c:v>
                </c:pt>
                <c:pt idx="2">
                  <c:v>7</c:v>
                </c:pt>
                <c:pt idx="3">
                  <c:v>7</c:v>
                </c:pt>
                <c:pt idx="4">
                  <c:v>16</c:v>
                </c:pt>
                <c:pt idx="5">
                  <c:v>35</c:v>
                </c:pt>
                <c:pt idx="6">
                  <c:v>10</c:v>
                </c:pt>
              </c:numCache>
            </c:numRef>
          </c:val>
        </c:ser>
        <c:ser>
          <c:idx val="0"/>
          <c:order val="3"/>
          <c:tx>
            <c:v>2015 (n.)</c:v>
          </c:tx>
          <c:spPr>
            <a:noFill/>
          </c:spPr>
          <c:invertIfNegative val="0"/>
          <c:cat>
            <c:strRef>
              <c:f>'Q13'!$B$3:$B$9</c:f>
              <c:strCache>
                <c:ptCount val="7"/>
                <c:pt idx="0">
                  <c:v>England</c:v>
                </c:pt>
                <c:pt idx="1">
                  <c:v>Northern Ireland</c:v>
                </c:pt>
                <c:pt idx="2">
                  <c:v>Other</c:v>
                </c:pt>
                <c:pt idx="3">
                  <c:v>Other European country</c:v>
                </c:pt>
                <c:pt idx="4">
                  <c:v>Outside of Europe</c:v>
                </c:pt>
                <c:pt idx="5">
                  <c:v>Scotland</c:v>
                </c:pt>
                <c:pt idx="6">
                  <c:v>Wales</c:v>
                </c:pt>
              </c:strCache>
            </c:strRef>
          </c:cat>
          <c:val>
            <c:numRef>
              <c:f>'Q13'!$C$3:$C$9</c:f>
              <c:numCache>
                <c:formatCode>General</c:formatCode>
                <c:ptCount val="7"/>
                <c:pt idx="0">
                  <c:v>149</c:v>
                </c:pt>
                <c:pt idx="1">
                  <c:v>0</c:v>
                </c:pt>
                <c:pt idx="2">
                  <c:v>8</c:v>
                </c:pt>
                <c:pt idx="3">
                  <c:v>8</c:v>
                </c:pt>
                <c:pt idx="4">
                  <c:v>4</c:v>
                </c:pt>
                <c:pt idx="5">
                  <c:v>22</c:v>
                </c:pt>
                <c:pt idx="6">
                  <c:v>7</c:v>
                </c:pt>
              </c:numCache>
            </c:numRef>
          </c:val>
        </c:ser>
        <c:dLbls>
          <c:showLegendKey val="0"/>
          <c:showVal val="0"/>
          <c:showCatName val="0"/>
          <c:showSerName val="0"/>
          <c:showPercent val="0"/>
          <c:showBubbleSize val="0"/>
        </c:dLbls>
        <c:gapWidth val="150"/>
        <c:axId val="225182080"/>
        <c:axId val="225180288"/>
      </c:barChart>
      <c:catAx>
        <c:axId val="225164672"/>
        <c:scaling>
          <c:orientation val="minMax"/>
        </c:scaling>
        <c:delete val="0"/>
        <c:axPos val="l"/>
        <c:majorTickMark val="none"/>
        <c:minorTickMark val="none"/>
        <c:tickLblPos val="nextTo"/>
        <c:txPr>
          <a:bodyPr/>
          <a:lstStyle/>
          <a:p>
            <a:pPr>
              <a:defRPr sz="1000"/>
            </a:pPr>
            <a:endParaRPr lang="en-US"/>
          </a:p>
        </c:txPr>
        <c:crossAx val="225178752"/>
        <c:crosses val="autoZero"/>
        <c:auto val="1"/>
        <c:lblAlgn val="ctr"/>
        <c:lblOffset val="100"/>
        <c:noMultiLvlLbl val="0"/>
      </c:catAx>
      <c:valAx>
        <c:axId val="225178752"/>
        <c:scaling>
          <c:orientation val="minMax"/>
        </c:scaling>
        <c:delete val="0"/>
        <c:axPos val="b"/>
        <c:majorGridlines/>
        <c:numFmt formatCode="0%" sourceLinked="0"/>
        <c:majorTickMark val="none"/>
        <c:minorTickMark val="none"/>
        <c:tickLblPos val="nextTo"/>
        <c:crossAx val="225164672"/>
        <c:crosses val="autoZero"/>
        <c:crossBetween val="between"/>
      </c:valAx>
      <c:valAx>
        <c:axId val="225180288"/>
        <c:scaling>
          <c:orientation val="minMax"/>
          <c:max val="100000"/>
        </c:scaling>
        <c:delete val="0"/>
        <c:axPos val="t"/>
        <c:numFmt formatCode="General" sourceLinked="1"/>
        <c:majorTickMark val="none"/>
        <c:minorTickMark val="none"/>
        <c:tickLblPos val="none"/>
        <c:crossAx val="225182080"/>
        <c:crosses val="max"/>
        <c:crossBetween val="between"/>
      </c:valAx>
      <c:catAx>
        <c:axId val="225182080"/>
        <c:scaling>
          <c:orientation val="minMax"/>
        </c:scaling>
        <c:delete val="1"/>
        <c:axPos val="l"/>
        <c:majorTickMark val="out"/>
        <c:minorTickMark val="none"/>
        <c:tickLblPos val="nextTo"/>
        <c:crossAx val="225180288"/>
        <c:crosses val="autoZero"/>
        <c:auto val="1"/>
        <c:lblAlgn val="ctr"/>
        <c:lblOffset val="100"/>
        <c:noMultiLvlLbl val="0"/>
      </c:catAx>
      <c:dTable>
        <c:showHorzBorder val="1"/>
        <c:showVertBorder val="1"/>
        <c:showOutline val="1"/>
        <c:showKeys val="1"/>
        <c:txPr>
          <a:bodyPr/>
          <a:lstStyle/>
          <a:p>
            <a:pPr rtl="0">
              <a:defRPr sz="800"/>
            </a:pPr>
            <a:endParaRPr lang="en-US"/>
          </a:p>
        </c:txPr>
      </c:dTable>
      <c:spPr>
        <a:ln>
          <a:solidFill>
            <a:schemeClr val="tx1">
              <a:lumMod val="50000"/>
              <a:lumOff val="50000"/>
            </a:schemeClr>
          </a:solidFill>
        </a:ln>
      </c:spPr>
    </c:plotArea>
    <c:legend>
      <c:legendPos val="b"/>
      <c:legendEntry>
        <c:idx val="2"/>
        <c:delete val="1"/>
      </c:legendEntry>
      <c:legendEntry>
        <c:idx val="3"/>
        <c:delete val="1"/>
      </c:legendEntry>
      <c:layout>
        <c:manualLayout>
          <c:xMode val="edge"/>
          <c:yMode val="edge"/>
          <c:x val="0.72123256642227818"/>
          <c:y val="0.1244920229236392"/>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'Q2'!$B$1</c:f>
          <c:strCache>
            <c:ptCount val="1"/>
            <c:pt idx="0">
              <c:v>2. Would you describe the following as an enabler/driver for you in your use of Learning Technology?</c:v>
            </c:pt>
          </c:strCache>
        </c:strRef>
      </c:tx>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2754820619622706"/>
          <c:y val="0.10530848861283644"/>
          <c:w val="0.69866673337794649"/>
          <c:h val="0.75208046820234431"/>
        </c:manualLayout>
      </c:layout>
      <c:barChart>
        <c:barDir val="bar"/>
        <c:grouping val="stacked"/>
        <c:varyColors val="0"/>
        <c:ser>
          <c:idx val="2"/>
          <c:order val="0"/>
          <c:tx>
            <c:strRef>
              <c:f>'Q2'!$M$2</c:f>
              <c:strCache>
                <c:ptCount val="1"/>
                <c:pt idx="0">
                  <c:v>Strongly Agree (2015)</c:v>
                </c:pt>
              </c:strCache>
            </c:strRef>
          </c:tx>
          <c:spPr>
            <a:solidFill>
              <a:schemeClr val="bg1">
                <a:lumMod val="85000"/>
              </a:schemeClr>
            </a:solidFill>
          </c:spPr>
          <c:invertIfNegative val="0"/>
          <c:cat>
            <c:strRef>
              <c:f>'Q2'!$L$3:$L$15</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'Q2'!$M$3:$M$15</c:f>
              <c:numCache>
                <c:formatCode>0%</c:formatCode>
                <c:ptCount val="13"/>
                <c:pt idx="0">
                  <c:v>0.12244897959183673</c:v>
                </c:pt>
                <c:pt idx="1">
                  <c:v>0.13775510204081631</c:v>
                </c:pt>
                <c:pt idx="2">
                  <c:v>0.16326530612244897</c:v>
                </c:pt>
                <c:pt idx="3">
                  <c:v>0.15816326530612246</c:v>
                </c:pt>
                <c:pt idx="4">
                  <c:v>0.18367346938775511</c:v>
                </c:pt>
                <c:pt idx="5">
                  <c:v>0.2857142857142857</c:v>
                </c:pt>
                <c:pt idx="6">
                  <c:v>0.19897959183673469</c:v>
                </c:pt>
                <c:pt idx="7">
                  <c:v>0.32142857142857145</c:v>
                </c:pt>
                <c:pt idx="8">
                  <c:v>0.25</c:v>
                </c:pt>
                <c:pt idx="9">
                  <c:v>0.2857142857142857</c:v>
                </c:pt>
                <c:pt idx="10">
                  <c:v>0.26530612244897961</c:v>
                </c:pt>
                <c:pt idx="11">
                  <c:v>0.25510204081632654</c:v>
                </c:pt>
                <c:pt idx="12">
                  <c:v>0.42346938775510207</c:v>
                </c:pt>
              </c:numCache>
            </c:numRef>
          </c:val>
        </c:ser>
        <c:ser>
          <c:idx val="1"/>
          <c:order val="1"/>
          <c:tx>
            <c:strRef>
              <c:f>'Q2'!$N$2</c:f>
              <c:strCache>
                <c:ptCount val="1"/>
                <c:pt idx="0">
                  <c:v>Agree (2015)</c:v>
                </c:pt>
              </c:strCache>
            </c:strRef>
          </c:tx>
          <c:spPr>
            <a:solidFill>
              <a:srgbClr val="079948">
                <a:alpha val="56000"/>
              </a:srgbClr>
            </a:solidFill>
          </c:spPr>
          <c:invertIfNegative val="0"/>
          <c:dLbls>
            <c:txPr>
              <a:bodyPr/>
              <a:lstStyle/>
              <a:p>
                <a:pPr>
                  <a:defRPr sz="1200"/>
                </a:pPr>
                <a:endParaRPr lang="en-US"/>
              </a:p>
            </c:txPr>
            <c:showLegendKey val="0"/>
            <c:showVal val="1"/>
            <c:showCatName val="0"/>
            <c:showSerName val="0"/>
            <c:showPercent val="0"/>
            <c:showBubbleSize val="0"/>
            <c:showLeaderLines val="0"/>
          </c:dLbls>
          <c:cat>
            <c:strRef>
              <c:f>'Q2'!$L$3:$L$15</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'Q2'!$N$3:$N$15</c:f>
              <c:numCache>
                <c:formatCode>0%</c:formatCode>
                <c:ptCount val="13"/>
                <c:pt idx="0">
                  <c:v>0.26020408163265307</c:v>
                </c:pt>
                <c:pt idx="1">
                  <c:v>0.29081632653061223</c:v>
                </c:pt>
                <c:pt idx="2">
                  <c:v>0.26530612244897961</c:v>
                </c:pt>
                <c:pt idx="3">
                  <c:v>0.30612244897959184</c:v>
                </c:pt>
                <c:pt idx="4">
                  <c:v>0.34183673469387754</c:v>
                </c:pt>
                <c:pt idx="5">
                  <c:v>0.27551020408163263</c:v>
                </c:pt>
                <c:pt idx="6">
                  <c:v>0.38265306122448978</c:v>
                </c:pt>
                <c:pt idx="7">
                  <c:v>0.2857142857142857</c:v>
                </c:pt>
                <c:pt idx="8">
                  <c:v>0.36734693877551022</c:v>
                </c:pt>
                <c:pt idx="9">
                  <c:v>0.34183673469387754</c:v>
                </c:pt>
                <c:pt idx="10">
                  <c:v>0.37755102040816324</c:v>
                </c:pt>
                <c:pt idx="11">
                  <c:v>0.45918367346938777</c:v>
                </c:pt>
                <c:pt idx="12">
                  <c:v>0.33163265306122447</c:v>
                </c:pt>
              </c:numCache>
            </c:numRef>
          </c:val>
        </c:ser>
        <c:ser>
          <c:idx val="0"/>
          <c:order val="2"/>
          <c:tx>
            <c:strRef>
              <c:f>'Q2'!$O$2</c:f>
              <c:strCache>
                <c:ptCount val="1"/>
                <c:pt idx="0">
                  <c:v>Neutral (2015)</c:v>
                </c:pt>
              </c:strCache>
            </c:strRef>
          </c:tx>
          <c:invertIfNegative val="0"/>
          <c:dLbls>
            <c:txPr>
              <a:bodyPr/>
              <a:lstStyle/>
              <a:p>
                <a:pPr>
                  <a:defRPr sz="1200">
                    <a:solidFill>
                      <a:schemeClr val="bg1"/>
                    </a:solidFill>
                  </a:defRPr>
                </a:pPr>
                <a:endParaRPr lang="en-US"/>
              </a:p>
            </c:txPr>
            <c:showLegendKey val="0"/>
            <c:showVal val="1"/>
            <c:showCatName val="0"/>
            <c:showSerName val="0"/>
            <c:showPercent val="0"/>
            <c:showBubbleSize val="0"/>
            <c:showLeaderLines val="0"/>
          </c:dLbls>
          <c:cat>
            <c:strRef>
              <c:f>'Q2'!$L$3:$L$15</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'Q2'!$O$3:$O$15</c:f>
              <c:numCache>
                <c:formatCode>0%</c:formatCode>
                <c:ptCount val="13"/>
                <c:pt idx="0">
                  <c:v>0.13520408163265307</c:v>
                </c:pt>
                <c:pt idx="1">
                  <c:v>0.1326530612244898</c:v>
                </c:pt>
                <c:pt idx="2">
                  <c:v>0.14030612244897958</c:v>
                </c:pt>
                <c:pt idx="3">
                  <c:v>0.12244897959183673</c:v>
                </c:pt>
                <c:pt idx="4">
                  <c:v>0.1326530612244898</c:v>
                </c:pt>
                <c:pt idx="5">
                  <c:v>0.11989795918367346</c:v>
                </c:pt>
                <c:pt idx="6">
                  <c:v>9.6938775510204078E-2</c:v>
                </c:pt>
                <c:pt idx="7">
                  <c:v>9.9489795918367346E-2</c:v>
                </c:pt>
                <c:pt idx="8">
                  <c:v>9.9489795918367346E-2</c:v>
                </c:pt>
                <c:pt idx="9">
                  <c:v>7.9081632653061229E-2</c:v>
                </c:pt>
                <c:pt idx="10">
                  <c:v>0.11989795918367346</c:v>
                </c:pt>
                <c:pt idx="11">
                  <c:v>7.3979591836734693E-2</c:v>
                </c:pt>
                <c:pt idx="12">
                  <c:v>8.1632653061224483E-2</c:v>
                </c:pt>
              </c:numCache>
            </c:numRef>
          </c:val>
        </c:ser>
        <c:ser>
          <c:idx val="5"/>
          <c:order val="3"/>
          <c:tx>
            <c:strRef>
              <c:f>'Q2'!$P$2</c:f>
              <c:strCache>
                <c:ptCount val="1"/>
                <c:pt idx="0">
                  <c:v>Neutral (2015)</c:v>
                </c:pt>
              </c:strCache>
            </c:strRef>
          </c:tx>
          <c:spPr>
            <a:solidFill>
              <a:schemeClr val="bg1">
                <a:lumMod val="85000"/>
              </a:schemeClr>
            </a:solidFill>
          </c:spPr>
          <c:invertIfNegative val="0"/>
          <c:cat>
            <c:strRef>
              <c:f>'Q2'!$L$3:$L$15</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'Q2'!$P$3:$P$15</c:f>
              <c:numCache>
                <c:formatCode>0%</c:formatCode>
                <c:ptCount val="13"/>
                <c:pt idx="0">
                  <c:v>-0.13520408163265307</c:v>
                </c:pt>
                <c:pt idx="1">
                  <c:v>-0.1326530612244898</c:v>
                </c:pt>
                <c:pt idx="2">
                  <c:v>-0.14030612244897958</c:v>
                </c:pt>
                <c:pt idx="3">
                  <c:v>-0.12244897959183673</c:v>
                </c:pt>
                <c:pt idx="4">
                  <c:v>-0.1326530612244898</c:v>
                </c:pt>
                <c:pt idx="5">
                  <c:v>-0.11989795918367346</c:v>
                </c:pt>
                <c:pt idx="6">
                  <c:v>-9.6938775510204078E-2</c:v>
                </c:pt>
                <c:pt idx="7">
                  <c:v>-9.9489795918367346E-2</c:v>
                </c:pt>
                <c:pt idx="8">
                  <c:v>-9.9489795918367346E-2</c:v>
                </c:pt>
                <c:pt idx="9">
                  <c:v>-7.9081632653061229E-2</c:v>
                </c:pt>
                <c:pt idx="10">
                  <c:v>-0.11989795918367346</c:v>
                </c:pt>
                <c:pt idx="11">
                  <c:v>-7.3979591836734693E-2</c:v>
                </c:pt>
                <c:pt idx="12">
                  <c:v>-8.1632653061224483E-2</c:v>
                </c:pt>
              </c:numCache>
            </c:numRef>
          </c:val>
        </c:ser>
        <c:ser>
          <c:idx val="3"/>
          <c:order val="4"/>
          <c:tx>
            <c:strRef>
              <c:f>'Q2'!$Q$2</c:f>
              <c:strCache>
                <c:ptCount val="1"/>
                <c:pt idx="0">
                  <c:v>Disagree (2015)</c:v>
                </c:pt>
              </c:strCache>
            </c:strRef>
          </c:tx>
          <c:spPr>
            <a:solidFill>
              <a:schemeClr val="accent6">
                <a:lumMod val="75000"/>
                <a:alpha val="57000"/>
              </a:schemeClr>
            </a:solidFill>
          </c:spPr>
          <c:invertIfNegative val="0"/>
          <c:dLbls>
            <c:dLbl>
              <c:idx val="12"/>
              <c:delete val="1"/>
            </c:dLbl>
            <c:dLbl>
              <c:idx val="18"/>
              <c:delete val="1"/>
            </c:dLbl>
            <c:dLbl>
              <c:idx val="19"/>
              <c:delete val="1"/>
            </c:dLbl>
            <c:dLbl>
              <c:idx val="20"/>
              <c:delete val="1"/>
            </c:dLbl>
            <c:txPr>
              <a:bodyPr/>
              <a:lstStyle/>
              <a:p>
                <a:pPr>
                  <a:defRPr sz="1200"/>
                </a:pPr>
                <a:endParaRPr lang="en-US"/>
              </a:p>
            </c:txPr>
            <c:showLegendKey val="0"/>
            <c:showVal val="1"/>
            <c:showCatName val="0"/>
            <c:showSerName val="0"/>
            <c:showPercent val="0"/>
            <c:showBubbleSize val="0"/>
            <c:showLeaderLines val="0"/>
          </c:dLbls>
          <c:cat>
            <c:strRef>
              <c:f>'Q2'!$L$3:$L$15</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'Q2'!$Q$3:$Q$15</c:f>
              <c:numCache>
                <c:formatCode>0%</c:formatCode>
                <c:ptCount val="13"/>
                <c:pt idx="0">
                  <c:v>-0.13775510204081631</c:v>
                </c:pt>
                <c:pt idx="1">
                  <c:v>-0.14795918367346939</c:v>
                </c:pt>
                <c:pt idx="2">
                  <c:v>-0.1326530612244898</c:v>
                </c:pt>
                <c:pt idx="3">
                  <c:v>-0.15306122448979592</c:v>
                </c:pt>
                <c:pt idx="4">
                  <c:v>-0.11224489795918367</c:v>
                </c:pt>
                <c:pt idx="5">
                  <c:v>-7.6530612244897961E-2</c:v>
                </c:pt>
                <c:pt idx="6">
                  <c:v>-0.11734693877551021</c:v>
                </c:pt>
                <c:pt idx="7">
                  <c:v>-9.1836734693877556E-2</c:v>
                </c:pt>
                <c:pt idx="8">
                  <c:v>-8.1632653061224483E-2</c:v>
                </c:pt>
                <c:pt idx="9">
                  <c:v>-0.10714285714285714</c:v>
                </c:pt>
                <c:pt idx="10">
                  <c:v>-5.1020408163265307E-2</c:v>
                </c:pt>
                <c:pt idx="11">
                  <c:v>-7.1428571428571425E-2</c:v>
                </c:pt>
                <c:pt idx="12">
                  <c:v>-3.5714285714285712E-2</c:v>
                </c:pt>
              </c:numCache>
            </c:numRef>
          </c:val>
        </c:ser>
        <c:ser>
          <c:idx val="4"/>
          <c:order val="5"/>
          <c:tx>
            <c:strRef>
              <c:f>'Q2'!$R$2</c:f>
              <c:strCache>
                <c:ptCount val="1"/>
                <c:pt idx="0">
                  <c:v>Strong Disagree (2015)</c:v>
                </c:pt>
              </c:strCache>
            </c:strRef>
          </c:tx>
          <c:spPr>
            <a:solidFill>
              <a:schemeClr val="accent6">
                <a:lumMod val="75000"/>
              </a:schemeClr>
            </a:solidFill>
          </c:spPr>
          <c:invertIfNegative val="0"/>
          <c:dLbls>
            <c:dLbl>
              <c:idx val="10"/>
              <c:delete val="1"/>
            </c:dLbl>
            <c:dLbl>
              <c:idx val="11"/>
              <c:delete val="1"/>
            </c:dLbl>
            <c:dLbl>
              <c:idx val="12"/>
              <c:delete val="1"/>
            </c:dLbl>
            <c:dLbl>
              <c:idx val="18"/>
              <c:delete val="1"/>
            </c:dLbl>
            <c:dLbl>
              <c:idx val="19"/>
              <c:delete val="1"/>
            </c:dLbl>
            <c:dLbl>
              <c:idx val="20"/>
              <c:delete val="1"/>
            </c:dLbl>
            <c:txPr>
              <a:bodyPr/>
              <a:lstStyle/>
              <a:p>
                <a:pPr>
                  <a:defRPr sz="1200"/>
                </a:pPr>
                <a:endParaRPr lang="en-US"/>
              </a:p>
            </c:txPr>
            <c:showLegendKey val="0"/>
            <c:showVal val="1"/>
            <c:showCatName val="0"/>
            <c:showSerName val="0"/>
            <c:showPercent val="0"/>
            <c:showBubbleSize val="0"/>
            <c:showLeaderLines val="0"/>
          </c:dLbls>
          <c:cat>
            <c:strRef>
              <c:f>'Q2'!$L$3:$L$15</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'Q2'!$R$3:$R$15</c:f>
              <c:numCache>
                <c:formatCode>0%</c:formatCode>
                <c:ptCount val="13"/>
                <c:pt idx="0">
                  <c:v>-0.17857142857142858</c:v>
                </c:pt>
                <c:pt idx="1">
                  <c:v>-0.11734693877551021</c:v>
                </c:pt>
                <c:pt idx="2">
                  <c:v>-0.12755102040816327</c:v>
                </c:pt>
                <c:pt idx="3">
                  <c:v>-0.11224489795918367</c:v>
                </c:pt>
                <c:pt idx="4">
                  <c:v>-7.6530612244897961E-2</c:v>
                </c:pt>
                <c:pt idx="5">
                  <c:v>-9.6938775510204078E-2</c:v>
                </c:pt>
                <c:pt idx="6">
                  <c:v>-7.6530612244897961E-2</c:v>
                </c:pt>
                <c:pt idx="7">
                  <c:v>-6.6326530612244902E-2</c:v>
                </c:pt>
                <c:pt idx="8">
                  <c:v>-7.6530612244897961E-2</c:v>
                </c:pt>
                <c:pt idx="9">
                  <c:v>-7.6530612244897961E-2</c:v>
                </c:pt>
                <c:pt idx="10">
                  <c:v>-3.5714285714285712E-2</c:v>
                </c:pt>
                <c:pt idx="11">
                  <c:v>-4.5918367346938778E-2</c:v>
                </c:pt>
                <c:pt idx="12">
                  <c:v>-2.5510204081632654E-2</c:v>
                </c:pt>
              </c:numCache>
            </c:numRef>
          </c:val>
        </c:ser>
        <c:dLbls>
          <c:showLegendKey val="0"/>
          <c:showVal val="0"/>
          <c:showCatName val="0"/>
          <c:showSerName val="0"/>
          <c:showPercent val="0"/>
          <c:showBubbleSize val="0"/>
        </c:dLbls>
        <c:gapWidth val="75"/>
        <c:overlap val="100"/>
        <c:axId val="221473024"/>
        <c:axId val="221487104"/>
      </c:barChart>
      <c:catAx>
        <c:axId val="221473024"/>
        <c:scaling>
          <c:orientation val="minMax"/>
        </c:scaling>
        <c:delete val="0"/>
        <c:axPos val="l"/>
        <c:majorGridlines/>
        <c:numFmt formatCode="General" sourceLinked="1"/>
        <c:majorTickMark val="none"/>
        <c:minorTickMark val="none"/>
        <c:tickLblPos val="low"/>
        <c:txPr>
          <a:bodyPr anchor="t" anchorCtr="1"/>
          <a:lstStyle/>
          <a:p>
            <a:pPr>
              <a:defRPr sz="1600">
                <a:solidFill>
                  <a:sysClr val="windowText" lastClr="000000"/>
                </a:solidFill>
              </a:defRPr>
            </a:pPr>
            <a:endParaRPr lang="en-US"/>
          </a:p>
        </c:txPr>
        <c:crossAx val="221487104"/>
        <c:crosses val="autoZero"/>
        <c:auto val="0"/>
        <c:lblAlgn val="ctr"/>
        <c:lblOffset val="100"/>
        <c:noMultiLvlLbl val="0"/>
      </c:catAx>
      <c:valAx>
        <c:axId val="221487104"/>
        <c:scaling>
          <c:orientation val="minMax"/>
        </c:scaling>
        <c:delete val="0"/>
        <c:axPos val="b"/>
        <c:numFmt formatCode="0%" sourceLinked="1"/>
        <c:majorTickMark val="out"/>
        <c:minorTickMark val="none"/>
        <c:tickLblPos val="nextTo"/>
        <c:txPr>
          <a:bodyPr/>
          <a:lstStyle/>
          <a:p>
            <a:pPr>
              <a:defRPr sz="1200"/>
            </a:pPr>
            <a:endParaRPr lang="en-US"/>
          </a:p>
        </c:txPr>
        <c:crossAx val="221473024"/>
        <c:crosses val="autoZero"/>
        <c:crossBetween val="between"/>
      </c:valAx>
    </c:plotArea>
    <c:legend>
      <c:legendPos val="b"/>
      <c:legendEntry>
        <c:idx val="0"/>
        <c:delete val="1"/>
      </c:legendEntry>
      <c:layout>
        <c:manualLayout>
          <c:xMode val="edge"/>
          <c:yMode val="edge"/>
          <c:x val="0.28499809247434221"/>
          <c:y val="0.90038649516636493"/>
          <c:w val="0.71500192310830613"/>
          <c:h val="4.07720315648388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'Q14'!$B$1</c:f>
          <c:strCache>
            <c:ptCount val="1"/>
            <c:pt idx="0">
              <c:v>14. How would you describe your current employment?</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'Q14'!$C$2</c:f>
              <c:strCache>
                <c:ptCount val="1"/>
                <c:pt idx="0">
                  <c:v>Count</c:v>
                </c:pt>
              </c:strCache>
            </c:strRef>
          </c:tx>
          <c:invertIfNegative val="0"/>
          <c:cat>
            <c:strRef>
              <c:f>'Q14'!$B$3:$B$9</c:f>
              <c:strCache>
                <c:ptCount val="7"/>
                <c:pt idx="0">
                  <c:v>Employed full-time</c:v>
                </c:pt>
                <c:pt idx="1">
                  <c:v>Employed part-time</c:v>
                </c:pt>
                <c:pt idx="2">
                  <c:v>Self-employed</c:v>
                </c:pt>
                <c:pt idx="3">
                  <c:v>Unemployed</c:v>
                </c:pt>
                <c:pt idx="4">
                  <c:v>Studying</c:v>
                </c:pt>
                <c:pt idx="5">
                  <c:v>Retired</c:v>
                </c:pt>
                <c:pt idx="6">
                  <c:v>Other</c:v>
                </c:pt>
              </c:strCache>
            </c:strRef>
          </c:cat>
          <c:val>
            <c:numRef>
              <c:f>'Q14'!$C$3:$C$9</c:f>
              <c:numCache>
                <c:formatCode>General</c:formatCode>
                <c:ptCount val="7"/>
                <c:pt idx="0">
                  <c:v>161</c:v>
                </c:pt>
                <c:pt idx="1">
                  <c:v>21</c:v>
                </c:pt>
                <c:pt idx="2">
                  <c:v>7</c:v>
                </c:pt>
                <c:pt idx="3">
                  <c:v>4</c:v>
                </c:pt>
                <c:pt idx="4">
                  <c:v>3</c:v>
                </c:pt>
                <c:pt idx="5">
                  <c:v>2</c:v>
                </c:pt>
                <c:pt idx="6">
                  <c:v>0</c:v>
                </c:pt>
              </c:numCache>
            </c:numRef>
          </c:val>
        </c:ser>
        <c:ser>
          <c:idx val="1"/>
          <c:order val="1"/>
          <c:tx>
            <c:strRef>
              <c:f>'Q14'!$D$2</c:f>
              <c:strCache>
                <c:ptCount val="1"/>
                <c:pt idx="0">
                  <c:v>%</c:v>
                </c:pt>
              </c:strCache>
            </c:strRef>
          </c:tx>
          <c:spPr>
            <a:noFill/>
            <a:ln>
              <a:noFill/>
            </a:ln>
          </c:spPr>
          <c:invertIfNegative val="0"/>
          <c:cat>
            <c:strRef>
              <c:f>'Q14'!$B$3:$B$9</c:f>
              <c:strCache>
                <c:ptCount val="7"/>
                <c:pt idx="0">
                  <c:v>Employed full-time</c:v>
                </c:pt>
                <c:pt idx="1">
                  <c:v>Employed part-time</c:v>
                </c:pt>
                <c:pt idx="2">
                  <c:v>Self-employed</c:v>
                </c:pt>
                <c:pt idx="3">
                  <c:v>Unemployed</c:v>
                </c:pt>
                <c:pt idx="4">
                  <c:v>Studying</c:v>
                </c:pt>
                <c:pt idx="5">
                  <c:v>Retired</c:v>
                </c:pt>
                <c:pt idx="6">
                  <c:v>Other</c:v>
                </c:pt>
              </c:strCache>
            </c:strRef>
          </c:cat>
          <c:val>
            <c:numRef>
              <c:f>'Q14'!$D$3:$D$9</c:f>
              <c:numCache>
                <c:formatCode>0.0%</c:formatCode>
                <c:ptCount val="7"/>
                <c:pt idx="0">
                  <c:v>0.83419689119170981</c:v>
                </c:pt>
                <c:pt idx="1">
                  <c:v>0.10880829015544041</c:v>
                </c:pt>
                <c:pt idx="2">
                  <c:v>3.6269430051813469E-2</c:v>
                </c:pt>
                <c:pt idx="3">
                  <c:v>2.072538860103627E-2</c:v>
                </c:pt>
                <c:pt idx="4">
                  <c:v>1.5544041450777202E-2</c:v>
                </c:pt>
                <c:pt idx="5">
                  <c:v>1.0362694300518135E-2</c:v>
                </c:pt>
                <c:pt idx="6">
                  <c:v>0</c:v>
                </c:pt>
              </c:numCache>
            </c:numRef>
          </c:val>
        </c:ser>
        <c:dLbls>
          <c:showLegendKey val="0"/>
          <c:showVal val="0"/>
          <c:showCatName val="0"/>
          <c:showSerName val="0"/>
          <c:showPercent val="0"/>
          <c:showBubbleSize val="0"/>
        </c:dLbls>
        <c:gapWidth val="92"/>
        <c:overlap val="93"/>
        <c:axId val="225231616"/>
        <c:axId val="225233152"/>
      </c:barChart>
      <c:catAx>
        <c:axId val="225231616"/>
        <c:scaling>
          <c:orientation val="minMax"/>
        </c:scaling>
        <c:delete val="0"/>
        <c:axPos val="l"/>
        <c:majorTickMark val="none"/>
        <c:minorTickMark val="none"/>
        <c:tickLblPos val="nextTo"/>
        <c:crossAx val="225233152"/>
        <c:crosses val="autoZero"/>
        <c:auto val="1"/>
        <c:lblAlgn val="ctr"/>
        <c:lblOffset val="100"/>
        <c:noMultiLvlLbl val="0"/>
      </c:catAx>
      <c:valAx>
        <c:axId val="225233152"/>
        <c:scaling>
          <c:orientation val="minMax"/>
        </c:scaling>
        <c:delete val="0"/>
        <c:axPos val="b"/>
        <c:majorGridlines/>
        <c:numFmt formatCode="General" sourceLinked="1"/>
        <c:majorTickMark val="none"/>
        <c:minorTickMark val="none"/>
        <c:tickLblPos val="nextTo"/>
        <c:crossAx val="225231616"/>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'Q14'!$B$1</c:f>
          <c:strCache>
            <c:ptCount val="1"/>
            <c:pt idx="0">
              <c:v>14. How would you describe your current employment?</c:v>
            </c:pt>
          </c:strCache>
        </c:strRef>
      </c:tx>
      <c:layout>
        <c:manualLayout>
          <c:xMode val="edge"/>
          <c:yMode val="edge"/>
          <c:x val="5.5508665033734746E-3"/>
          <c:y val="2.4869906238495221E-2"/>
        </c:manualLayout>
      </c:layout>
      <c:overlay val="0"/>
      <c:txPr>
        <a:bodyPr/>
        <a:lstStyle/>
        <a:p>
          <a:pPr algn="l">
            <a:defRPr sz="1000"/>
          </a:pPr>
          <a:endParaRPr lang="en-US"/>
        </a:p>
      </c:txPr>
    </c:title>
    <c:autoTitleDeleted val="0"/>
    <c:plotArea>
      <c:layout/>
      <c:barChart>
        <c:barDir val="bar"/>
        <c:grouping val="clustered"/>
        <c:varyColors val="0"/>
        <c:ser>
          <c:idx val="3"/>
          <c:order val="1"/>
          <c:tx>
            <c:v>2014 (%)</c:v>
          </c:tx>
          <c:spPr>
            <a:solidFill>
              <a:schemeClr val="bg1">
                <a:lumMod val="85000"/>
              </a:schemeClr>
            </a:solidFill>
          </c:spPr>
          <c:invertIfNegative val="0"/>
          <c:dLbls>
            <c:spPr>
              <a:solidFill>
                <a:schemeClr val="bg1"/>
              </a:solidFill>
            </c:spPr>
            <c:showLegendKey val="0"/>
            <c:showVal val="1"/>
            <c:showCatName val="0"/>
            <c:showSerName val="0"/>
            <c:showPercent val="0"/>
            <c:showBubbleSize val="0"/>
            <c:showLeaderLines val="0"/>
          </c:dLbls>
          <c:cat>
            <c:strRef>
              <c:f>'Q14'!$B$3:$B$9</c:f>
              <c:strCache>
                <c:ptCount val="7"/>
                <c:pt idx="0">
                  <c:v>Employed full-time</c:v>
                </c:pt>
                <c:pt idx="1">
                  <c:v>Employed part-time</c:v>
                </c:pt>
                <c:pt idx="2">
                  <c:v>Self-employed</c:v>
                </c:pt>
                <c:pt idx="3">
                  <c:v>Unemployed</c:v>
                </c:pt>
                <c:pt idx="4">
                  <c:v>Studying</c:v>
                </c:pt>
                <c:pt idx="5">
                  <c:v>Retired</c:v>
                </c:pt>
                <c:pt idx="6">
                  <c:v>Other</c:v>
                </c:pt>
              </c:strCache>
            </c:strRef>
          </c:cat>
          <c:val>
            <c:numRef>
              <c:f>'Q14'!$D$17:$D$23</c:f>
              <c:numCache>
                <c:formatCode>0.0%</c:formatCode>
                <c:ptCount val="7"/>
                <c:pt idx="0">
                  <c:v>0.84738955823293172</c:v>
                </c:pt>
                <c:pt idx="1">
                  <c:v>0.10441767068273092</c:v>
                </c:pt>
                <c:pt idx="2">
                  <c:v>5.2208835341365459E-2</c:v>
                </c:pt>
                <c:pt idx="3">
                  <c:v>0</c:v>
                </c:pt>
                <c:pt idx="4">
                  <c:v>8.0321285140562242E-3</c:v>
                </c:pt>
                <c:pt idx="5">
                  <c:v>1.2048192771084338E-2</c:v>
                </c:pt>
                <c:pt idx="6">
                  <c:v>0</c:v>
                </c:pt>
              </c:numCache>
            </c:numRef>
          </c:val>
        </c:ser>
        <c:ser>
          <c:idx val="1"/>
          <c:order val="2"/>
          <c:tx>
            <c:v>2015 (%)</c:v>
          </c:tx>
          <c:spPr>
            <a:solidFill>
              <a:srgbClr val="079948"/>
            </a:solidFill>
          </c:spPr>
          <c:invertIfNegative val="0"/>
          <c:dLbls>
            <c:spPr>
              <a:solidFill>
                <a:schemeClr val="bg1"/>
              </a:solidFill>
            </c:spPr>
            <c:showLegendKey val="0"/>
            <c:showVal val="1"/>
            <c:showCatName val="0"/>
            <c:showSerName val="0"/>
            <c:showPercent val="0"/>
            <c:showBubbleSize val="0"/>
            <c:showLeaderLines val="0"/>
          </c:dLbls>
          <c:cat>
            <c:strRef>
              <c:f>'Q14'!$B$3:$B$9</c:f>
              <c:strCache>
                <c:ptCount val="7"/>
                <c:pt idx="0">
                  <c:v>Employed full-time</c:v>
                </c:pt>
                <c:pt idx="1">
                  <c:v>Employed part-time</c:v>
                </c:pt>
                <c:pt idx="2">
                  <c:v>Self-employed</c:v>
                </c:pt>
                <c:pt idx="3">
                  <c:v>Unemployed</c:v>
                </c:pt>
                <c:pt idx="4">
                  <c:v>Studying</c:v>
                </c:pt>
                <c:pt idx="5">
                  <c:v>Retired</c:v>
                </c:pt>
                <c:pt idx="6">
                  <c:v>Other</c:v>
                </c:pt>
              </c:strCache>
            </c:strRef>
          </c:cat>
          <c:val>
            <c:numRef>
              <c:f>'Q14'!$D$3:$D$9</c:f>
              <c:numCache>
                <c:formatCode>0.0%</c:formatCode>
                <c:ptCount val="7"/>
                <c:pt idx="0">
                  <c:v>0.83419689119170981</c:v>
                </c:pt>
                <c:pt idx="1">
                  <c:v>0.10880829015544041</c:v>
                </c:pt>
                <c:pt idx="2">
                  <c:v>3.6269430051813469E-2</c:v>
                </c:pt>
                <c:pt idx="3">
                  <c:v>2.072538860103627E-2</c:v>
                </c:pt>
                <c:pt idx="4">
                  <c:v>1.5544041450777202E-2</c:v>
                </c:pt>
                <c:pt idx="5">
                  <c:v>1.0362694300518135E-2</c:v>
                </c:pt>
                <c:pt idx="6">
                  <c:v>0</c:v>
                </c:pt>
              </c:numCache>
            </c:numRef>
          </c:val>
        </c:ser>
        <c:dLbls>
          <c:showLegendKey val="0"/>
          <c:showVal val="0"/>
          <c:showCatName val="0"/>
          <c:showSerName val="0"/>
          <c:showPercent val="0"/>
          <c:showBubbleSize val="0"/>
        </c:dLbls>
        <c:gapWidth val="84"/>
        <c:overlap val="-11"/>
        <c:axId val="225299840"/>
        <c:axId val="225305728"/>
      </c:barChart>
      <c:barChart>
        <c:barDir val="bar"/>
        <c:grouping val="clustered"/>
        <c:varyColors val="0"/>
        <c:ser>
          <c:idx val="2"/>
          <c:order val="0"/>
          <c:tx>
            <c:v>2014 (n.)</c:v>
          </c:tx>
          <c:spPr>
            <a:noFill/>
          </c:spPr>
          <c:invertIfNegative val="0"/>
          <c:cat>
            <c:strRef>
              <c:f>'Q14'!$B$17:$B$23</c:f>
              <c:strCache>
                <c:ptCount val="7"/>
                <c:pt idx="0">
                  <c:v>Employed full-time</c:v>
                </c:pt>
                <c:pt idx="1">
                  <c:v>Employed part-time</c:v>
                </c:pt>
                <c:pt idx="2">
                  <c:v>Self-employed</c:v>
                </c:pt>
                <c:pt idx="3">
                  <c:v>Unemployed</c:v>
                </c:pt>
                <c:pt idx="4">
                  <c:v>Studying</c:v>
                </c:pt>
                <c:pt idx="5">
                  <c:v>Retired</c:v>
                </c:pt>
                <c:pt idx="6">
                  <c:v>Other</c:v>
                </c:pt>
              </c:strCache>
            </c:strRef>
          </c:cat>
          <c:val>
            <c:numRef>
              <c:f>'Q14'!$C$17:$C$23</c:f>
              <c:numCache>
                <c:formatCode>General</c:formatCode>
                <c:ptCount val="7"/>
                <c:pt idx="0">
                  <c:v>211</c:v>
                </c:pt>
                <c:pt idx="1">
                  <c:v>26</c:v>
                </c:pt>
                <c:pt idx="2">
                  <c:v>13</c:v>
                </c:pt>
                <c:pt idx="3">
                  <c:v>0</c:v>
                </c:pt>
                <c:pt idx="4">
                  <c:v>2</c:v>
                </c:pt>
                <c:pt idx="5">
                  <c:v>3</c:v>
                </c:pt>
                <c:pt idx="6">
                  <c:v>0</c:v>
                </c:pt>
              </c:numCache>
            </c:numRef>
          </c:val>
        </c:ser>
        <c:ser>
          <c:idx val="0"/>
          <c:order val="3"/>
          <c:tx>
            <c:v>2015 (n.)</c:v>
          </c:tx>
          <c:spPr>
            <a:noFill/>
          </c:spPr>
          <c:invertIfNegative val="0"/>
          <c:cat>
            <c:strRef>
              <c:f>'Q14'!$B$17:$B$23</c:f>
              <c:strCache>
                <c:ptCount val="7"/>
                <c:pt idx="0">
                  <c:v>Employed full-time</c:v>
                </c:pt>
                <c:pt idx="1">
                  <c:v>Employed part-time</c:v>
                </c:pt>
                <c:pt idx="2">
                  <c:v>Self-employed</c:v>
                </c:pt>
                <c:pt idx="3">
                  <c:v>Unemployed</c:v>
                </c:pt>
                <c:pt idx="4">
                  <c:v>Studying</c:v>
                </c:pt>
                <c:pt idx="5">
                  <c:v>Retired</c:v>
                </c:pt>
                <c:pt idx="6">
                  <c:v>Other</c:v>
                </c:pt>
              </c:strCache>
            </c:strRef>
          </c:cat>
          <c:val>
            <c:numRef>
              <c:f>'Q14'!$C$3:$C$9</c:f>
              <c:numCache>
                <c:formatCode>General</c:formatCode>
                <c:ptCount val="7"/>
                <c:pt idx="0">
                  <c:v>161</c:v>
                </c:pt>
                <c:pt idx="1">
                  <c:v>21</c:v>
                </c:pt>
                <c:pt idx="2">
                  <c:v>7</c:v>
                </c:pt>
                <c:pt idx="3">
                  <c:v>4</c:v>
                </c:pt>
                <c:pt idx="4">
                  <c:v>3</c:v>
                </c:pt>
                <c:pt idx="5">
                  <c:v>2</c:v>
                </c:pt>
                <c:pt idx="6">
                  <c:v>0</c:v>
                </c:pt>
              </c:numCache>
            </c:numRef>
          </c:val>
        </c:ser>
        <c:dLbls>
          <c:showLegendKey val="0"/>
          <c:showVal val="0"/>
          <c:showCatName val="0"/>
          <c:showSerName val="0"/>
          <c:showPercent val="0"/>
          <c:showBubbleSize val="0"/>
        </c:dLbls>
        <c:gapWidth val="150"/>
        <c:axId val="225313152"/>
        <c:axId val="225307264"/>
      </c:barChart>
      <c:catAx>
        <c:axId val="225299840"/>
        <c:scaling>
          <c:orientation val="minMax"/>
        </c:scaling>
        <c:delete val="0"/>
        <c:axPos val="l"/>
        <c:majorTickMark val="none"/>
        <c:minorTickMark val="none"/>
        <c:tickLblPos val="nextTo"/>
        <c:txPr>
          <a:bodyPr/>
          <a:lstStyle/>
          <a:p>
            <a:pPr>
              <a:defRPr sz="1000"/>
            </a:pPr>
            <a:endParaRPr lang="en-US"/>
          </a:p>
        </c:txPr>
        <c:crossAx val="225305728"/>
        <c:crosses val="autoZero"/>
        <c:auto val="1"/>
        <c:lblAlgn val="ctr"/>
        <c:lblOffset val="100"/>
        <c:noMultiLvlLbl val="0"/>
      </c:catAx>
      <c:valAx>
        <c:axId val="225305728"/>
        <c:scaling>
          <c:orientation val="minMax"/>
        </c:scaling>
        <c:delete val="0"/>
        <c:axPos val="b"/>
        <c:majorGridlines/>
        <c:numFmt formatCode="0%" sourceLinked="0"/>
        <c:majorTickMark val="none"/>
        <c:minorTickMark val="none"/>
        <c:tickLblPos val="nextTo"/>
        <c:crossAx val="225299840"/>
        <c:crosses val="autoZero"/>
        <c:crossBetween val="between"/>
      </c:valAx>
      <c:valAx>
        <c:axId val="225307264"/>
        <c:scaling>
          <c:orientation val="minMax"/>
          <c:max val="100000"/>
        </c:scaling>
        <c:delete val="0"/>
        <c:axPos val="t"/>
        <c:numFmt formatCode="General" sourceLinked="1"/>
        <c:majorTickMark val="none"/>
        <c:minorTickMark val="none"/>
        <c:tickLblPos val="none"/>
        <c:crossAx val="225313152"/>
        <c:crosses val="max"/>
        <c:crossBetween val="between"/>
      </c:valAx>
      <c:catAx>
        <c:axId val="225313152"/>
        <c:scaling>
          <c:orientation val="minMax"/>
        </c:scaling>
        <c:delete val="1"/>
        <c:axPos val="l"/>
        <c:majorTickMark val="out"/>
        <c:minorTickMark val="none"/>
        <c:tickLblPos val="nextTo"/>
        <c:crossAx val="225307264"/>
        <c:crosses val="autoZero"/>
        <c:auto val="1"/>
        <c:lblAlgn val="ctr"/>
        <c:lblOffset val="100"/>
        <c:noMultiLvlLbl val="0"/>
      </c:catAx>
      <c:dTable>
        <c:showHorzBorder val="1"/>
        <c:showVertBorder val="1"/>
        <c:showOutline val="1"/>
        <c:showKeys val="1"/>
        <c:txPr>
          <a:bodyPr/>
          <a:lstStyle/>
          <a:p>
            <a:pPr rtl="0">
              <a:defRPr sz="800"/>
            </a:pPr>
            <a:endParaRPr lang="en-US"/>
          </a:p>
        </c:txPr>
      </c:dTable>
      <c:spPr>
        <a:ln>
          <a:solidFill>
            <a:schemeClr val="tx1">
              <a:lumMod val="50000"/>
              <a:lumOff val="50000"/>
            </a:schemeClr>
          </a:solidFill>
        </a:ln>
      </c:spPr>
    </c:plotArea>
    <c:legend>
      <c:legendPos val="b"/>
      <c:legendEntry>
        <c:idx val="2"/>
        <c:delete val="1"/>
      </c:legendEntry>
      <c:legendEntry>
        <c:idx val="3"/>
        <c:delete val="1"/>
      </c:legendEntry>
      <c:layout>
        <c:manualLayout>
          <c:xMode val="edge"/>
          <c:yMode val="edge"/>
          <c:x val="0.72123256642227818"/>
          <c:y val="0.1244920229236392"/>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'Q16'!$B$1</c:f>
          <c:strCache>
            <c:ptCount val="1"/>
            <c:pt idx="0">
              <c:v>16. What is the primary function of your role?</c:v>
            </c:pt>
          </c:strCache>
        </c:strRef>
      </c:tx>
      <c:layout>
        <c:manualLayout>
          <c:xMode val="edge"/>
          <c:yMode val="edge"/>
          <c:x val="2.0161030595813204E-2"/>
          <c:y val="2.2662882778172015E-2"/>
        </c:manualLayout>
      </c:layout>
      <c:overlay val="0"/>
      <c:txPr>
        <a:bodyPr/>
        <a:lstStyle/>
        <a:p>
          <a:pPr>
            <a:defRPr sz="1100"/>
          </a:pPr>
          <a:endParaRPr lang="en-US"/>
        </a:p>
      </c:txPr>
    </c:title>
    <c:autoTitleDeleted val="0"/>
    <c:plotArea>
      <c:layout/>
      <c:pieChart>
        <c:varyColors val="1"/>
        <c:ser>
          <c:idx val="0"/>
          <c:order val="0"/>
          <c:tx>
            <c:strRef>
              <c:f>'Q16'!$C$2</c:f>
              <c:strCache>
                <c:ptCount val="1"/>
                <c:pt idx="0">
                  <c:v>Count</c:v>
                </c:pt>
              </c:strCache>
            </c:strRef>
          </c:tx>
          <c:dLbls>
            <c:dLbl>
              <c:idx val="0"/>
              <c:layout/>
              <c:tx>
                <c:rich>
                  <a:bodyPr/>
                  <a:lstStyle/>
                  <a:p>
                    <a:pPr>
                      <a:defRPr>
                        <a:solidFill>
                          <a:schemeClr val="bg1"/>
                        </a:solidFill>
                      </a:defRPr>
                    </a:pPr>
                    <a:r>
                      <a:rPr lang="en-US">
                        <a:solidFill>
                          <a:schemeClr val="bg1"/>
                        </a:solidFill>
                      </a:rPr>
                      <a:t>Teaching </a:t>
                    </a:r>
                  </a:p>
                  <a:p>
                    <a:pPr>
                      <a:defRPr>
                        <a:solidFill>
                          <a:schemeClr val="bg1"/>
                        </a:solidFill>
                      </a:defRPr>
                    </a:pPr>
                    <a:r>
                      <a:rPr lang="en-US">
                        <a:solidFill>
                          <a:schemeClr val="bg1"/>
                        </a:solidFill>
                      </a:rPr>
                      <a:t>(n. 41)
16%</a:t>
                    </a:r>
                  </a:p>
                </c:rich>
              </c:tx>
              <c:spPr/>
              <c:showLegendKey val="0"/>
              <c:showVal val="0"/>
              <c:showCatName val="1"/>
              <c:showSerName val="0"/>
              <c:showPercent val="1"/>
              <c:showBubbleSize val="0"/>
            </c:dLbl>
            <c:dLbl>
              <c:idx val="1"/>
              <c:spPr/>
              <c:txPr>
                <a:bodyPr/>
                <a:lstStyle/>
                <a:p>
                  <a:pPr>
                    <a:defRPr>
                      <a:solidFill>
                        <a:schemeClr val="tx1"/>
                      </a:solidFill>
                    </a:defRPr>
                  </a:pPr>
                  <a:endParaRPr lang="en-US"/>
                </a:p>
              </c:txPr>
              <c:showLegendKey val="0"/>
              <c:showVal val="0"/>
              <c:showCatName val="1"/>
              <c:showSerName val="0"/>
              <c:showPercent val="1"/>
              <c:showBubbleSize val="0"/>
            </c:dLbl>
            <c:dLbl>
              <c:idx val="2"/>
              <c:spPr/>
              <c:txPr>
                <a:bodyPr/>
                <a:lstStyle/>
                <a:p>
                  <a:pPr>
                    <a:defRPr>
                      <a:solidFill>
                        <a:schemeClr val="bg1"/>
                      </a:solidFill>
                    </a:defRPr>
                  </a:pPr>
                  <a:endParaRPr lang="en-US"/>
                </a:p>
              </c:txPr>
              <c:showLegendKey val="0"/>
              <c:showVal val="0"/>
              <c:showCatName val="1"/>
              <c:showSerName val="0"/>
              <c:showPercent val="1"/>
              <c:showBubbleSize val="0"/>
            </c:dLbl>
            <c:dLbl>
              <c:idx val="3"/>
              <c:spPr/>
              <c:txPr>
                <a:bodyPr/>
                <a:lstStyle/>
                <a:p>
                  <a:pPr>
                    <a:defRPr>
                      <a:solidFill>
                        <a:schemeClr val="bg1"/>
                      </a:solidFill>
                    </a:defRPr>
                  </a:pPr>
                  <a:endParaRPr lang="en-US"/>
                </a:p>
              </c:txPr>
              <c:showLegendKey val="0"/>
              <c:showVal val="0"/>
              <c:showCatName val="1"/>
              <c:showSerName val="0"/>
              <c:showPercent val="1"/>
              <c:showBubbleSize val="0"/>
            </c:dLbl>
            <c:showLegendKey val="0"/>
            <c:showVal val="0"/>
            <c:showCatName val="1"/>
            <c:showSerName val="0"/>
            <c:showPercent val="1"/>
            <c:showBubbleSize val="0"/>
            <c:showLeaderLines val="1"/>
          </c:dLbls>
          <c:cat>
            <c:strRef>
              <c:f>'Q16'!$F$3:$F$10</c:f>
              <c:strCache>
                <c:ptCount val="8"/>
                <c:pt idx="0">
                  <c:v>Other (n. 12)</c:v>
                </c:pt>
                <c:pt idx="1">
                  <c:v>Management / leadership (n. 46)</c:v>
                </c:pt>
                <c:pt idx="2">
                  <c:v>Administration (n. 1)</c:v>
                </c:pt>
                <c:pt idx="3">
                  <c:v>Teaching (n. 29)</c:v>
                </c:pt>
                <c:pt idx="4">
                  <c:v>Support (n. 25)</c:v>
                </c:pt>
                <c:pt idx="5">
                  <c:v>Research (n. 13)</c:v>
                </c:pt>
                <c:pt idx="6">
                  <c:v>Technical support / development (n. 34)</c:v>
                </c:pt>
                <c:pt idx="7">
                  <c:v>Staff development / training (n. 32)</c:v>
                </c:pt>
              </c:strCache>
            </c:strRef>
          </c:cat>
          <c:val>
            <c:numRef>
              <c:f>'Q16'!$C$3:$C$10</c:f>
              <c:numCache>
                <c:formatCode>General</c:formatCode>
                <c:ptCount val="8"/>
                <c:pt idx="0">
                  <c:v>12</c:v>
                </c:pt>
                <c:pt idx="1">
                  <c:v>46</c:v>
                </c:pt>
                <c:pt idx="2">
                  <c:v>1</c:v>
                </c:pt>
                <c:pt idx="3">
                  <c:v>29</c:v>
                </c:pt>
                <c:pt idx="4">
                  <c:v>25</c:v>
                </c:pt>
                <c:pt idx="5">
                  <c:v>13</c:v>
                </c:pt>
                <c:pt idx="6">
                  <c:v>34</c:v>
                </c:pt>
                <c:pt idx="7">
                  <c:v>32</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'Q16'!$B$1</c:f>
          <c:strCache>
            <c:ptCount val="1"/>
            <c:pt idx="0">
              <c:v>16. What is the primary function of your role?</c:v>
            </c:pt>
          </c:strCache>
        </c:strRef>
      </c:tx>
      <c:layout>
        <c:manualLayout>
          <c:xMode val="edge"/>
          <c:yMode val="edge"/>
          <c:x val="5.5508665033734746E-3"/>
          <c:y val="2.4869906238495221E-2"/>
        </c:manualLayout>
      </c:layout>
      <c:overlay val="0"/>
      <c:txPr>
        <a:bodyPr/>
        <a:lstStyle/>
        <a:p>
          <a:pPr algn="l">
            <a:defRPr sz="1000"/>
          </a:pPr>
          <a:endParaRPr lang="en-US"/>
        </a:p>
      </c:txPr>
    </c:title>
    <c:autoTitleDeleted val="0"/>
    <c:plotArea>
      <c:layout/>
      <c:barChart>
        <c:barDir val="bar"/>
        <c:grouping val="clustered"/>
        <c:varyColors val="0"/>
        <c:ser>
          <c:idx val="3"/>
          <c:order val="1"/>
          <c:tx>
            <c:v>2014 (%)</c:v>
          </c:tx>
          <c:spPr>
            <a:solidFill>
              <a:schemeClr val="bg1">
                <a:lumMod val="85000"/>
              </a:schemeClr>
            </a:solidFill>
          </c:spPr>
          <c:invertIfNegative val="0"/>
          <c:dLbls>
            <c:spPr>
              <a:noFill/>
            </c:spPr>
            <c:showLegendKey val="0"/>
            <c:showVal val="1"/>
            <c:showCatName val="0"/>
            <c:showSerName val="0"/>
            <c:showPercent val="0"/>
            <c:showBubbleSize val="0"/>
            <c:showLeaderLines val="0"/>
          </c:dLbls>
          <c:cat>
            <c:strRef>
              <c:f>'Q16'!$F$17:$F$24</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'Q16'!$D$17:$D$24</c:f>
              <c:numCache>
                <c:formatCode>0.0%</c:formatCode>
                <c:ptCount val="8"/>
                <c:pt idx="0">
                  <c:v>7.6612903225806453E-2</c:v>
                </c:pt>
                <c:pt idx="1">
                  <c:v>0.28629032258064518</c:v>
                </c:pt>
                <c:pt idx="2">
                  <c:v>1.6129032258064516E-2</c:v>
                </c:pt>
                <c:pt idx="3">
                  <c:v>0.16129032258064516</c:v>
                </c:pt>
                <c:pt idx="4">
                  <c:v>0.20161290322580644</c:v>
                </c:pt>
                <c:pt idx="5">
                  <c:v>7.6612903225806453E-2</c:v>
                </c:pt>
                <c:pt idx="6">
                  <c:v>0.18145161290322581</c:v>
                </c:pt>
                <c:pt idx="7">
                  <c:v>0</c:v>
                </c:pt>
              </c:numCache>
            </c:numRef>
          </c:val>
        </c:ser>
        <c:ser>
          <c:idx val="1"/>
          <c:order val="2"/>
          <c:tx>
            <c:v>2015 (%)</c:v>
          </c:tx>
          <c:spPr>
            <a:solidFill>
              <a:srgbClr val="079948"/>
            </a:solidFill>
          </c:spPr>
          <c:invertIfNegative val="0"/>
          <c:dLbls>
            <c:spPr>
              <a:noFill/>
            </c:spPr>
            <c:showLegendKey val="0"/>
            <c:showVal val="1"/>
            <c:showCatName val="0"/>
            <c:showSerName val="0"/>
            <c:showPercent val="0"/>
            <c:showBubbleSize val="0"/>
            <c:showLeaderLines val="0"/>
          </c:dLbls>
          <c:cat>
            <c:strRef>
              <c:f>'Q16'!$F$17:$F$24</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'Q16'!$D$3:$D$10</c:f>
              <c:numCache>
                <c:formatCode>0.0%</c:formatCode>
                <c:ptCount val="8"/>
                <c:pt idx="0">
                  <c:v>6.25E-2</c:v>
                </c:pt>
                <c:pt idx="1">
                  <c:v>0.23958333333333334</c:v>
                </c:pt>
                <c:pt idx="2">
                  <c:v>5.208333333333333E-3</c:v>
                </c:pt>
                <c:pt idx="3">
                  <c:v>0.15104166666666666</c:v>
                </c:pt>
                <c:pt idx="4">
                  <c:v>0.13020833333333334</c:v>
                </c:pt>
                <c:pt idx="5">
                  <c:v>6.7708333333333329E-2</c:v>
                </c:pt>
                <c:pt idx="6">
                  <c:v>0.17708333333333334</c:v>
                </c:pt>
                <c:pt idx="7">
                  <c:v>0.16666666666666666</c:v>
                </c:pt>
              </c:numCache>
            </c:numRef>
          </c:val>
        </c:ser>
        <c:dLbls>
          <c:showLegendKey val="0"/>
          <c:showVal val="0"/>
          <c:showCatName val="0"/>
          <c:showSerName val="0"/>
          <c:showPercent val="0"/>
          <c:showBubbleSize val="0"/>
        </c:dLbls>
        <c:gapWidth val="84"/>
        <c:overlap val="-11"/>
        <c:axId val="225981568"/>
        <c:axId val="225983104"/>
      </c:barChart>
      <c:barChart>
        <c:barDir val="bar"/>
        <c:grouping val="clustered"/>
        <c:varyColors val="0"/>
        <c:ser>
          <c:idx val="2"/>
          <c:order val="0"/>
          <c:tx>
            <c:v>2014 (n.)</c:v>
          </c:tx>
          <c:spPr>
            <a:noFill/>
          </c:spPr>
          <c:invertIfNegative val="0"/>
          <c:cat>
            <c:strRef>
              <c:f>'Q16'!$F$17:$F$24</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'Q16'!$C$17:$C$24</c:f>
              <c:numCache>
                <c:formatCode>General</c:formatCode>
                <c:ptCount val="8"/>
                <c:pt idx="0">
                  <c:v>19</c:v>
                </c:pt>
                <c:pt idx="1">
                  <c:v>71</c:v>
                </c:pt>
                <c:pt idx="2">
                  <c:v>4</c:v>
                </c:pt>
                <c:pt idx="3">
                  <c:v>40</c:v>
                </c:pt>
                <c:pt idx="4">
                  <c:v>50</c:v>
                </c:pt>
                <c:pt idx="5">
                  <c:v>19</c:v>
                </c:pt>
                <c:pt idx="6">
                  <c:v>45</c:v>
                </c:pt>
                <c:pt idx="7">
                  <c:v>0</c:v>
                </c:pt>
              </c:numCache>
            </c:numRef>
          </c:val>
        </c:ser>
        <c:ser>
          <c:idx val="0"/>
          <c:order val="3"/>
          <c:tx>
            <c:v>2015 (n.)</c:v>
          </c:tx>
          <c:spPr>
            <a:noFill/>
          </c:spPr>
          <c:invertIfNegative val="0"/>
          <c:cat>
            <c:strRef>
              <c:f>'Q16'!$F$17:$F$24</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'Q16'!$C$3:$C$10</c:f>
              <c:numCache>
                <c:formatCode>General</c:formatCode>
                <c:ptCount val="8"/>
                <c:pt idx="0">
                  <c:v>12</c:v>
                </c:pt>
                <c:pt idx="1">
                  <c:v>46</c:v>
                </c:pt>
                <c:pt idx="2">
                  <c:v>1</c:v>
                </c:pt>
                <c:pt idx="3">
                  <c:v>29</c:v>
                </c:pt>
                <c:pt idx="4">
                  <c:v>25</c:v>
                </c:pt>
                <c:pt idx="5">
                  <c:v>13</c:v>
                </c:pt>
                <c:pt idx="6">
                  <c:v>34</c:v>
                </c:pt>
                <c:pt idx="7">
                  <c:v>32</c:v>
                </c:pt>
              </c:numCache>
            </c:numRef>
          </c:val>
        </c:ser>
        <c:dLbls>
          <c:showLegendKey val="0"/>
          <c:showVal val="0"/>
          <c:showCatName val="0"/>
          <c:showSerName val="0"/>
          <c:showPercent val="0"/>
          <c:showBubbleSize val="0"/>
        </c:dLbls>
        <c:gapWidth val="150"/>
        <c:axId val="226006912"/>
        <c:axId val="226005376"/>
      </c:barChart>
      <c:catAx>
        <c:axId val="225981568"/>
        <c:scaling>
          <c:orientation val="minMax"/>
        </c:scaling>
        <c:delete val="0"/>
        <c:axPos val="l"/>
        <c:majorTickMark val="none"/>
        <c:minorTickMark val="none"/>
        <c:tickLblPos val="nextTo"/>
        <c:txPr>
          <a:bodyPr/>
          <a:lstStyle/>
          <a:p>
            <a:pPr>
              <a:defRPr sz="1000"/>
            </a:pPr>
            <a:endParaRPr lang="en-US"/>
          </a:p>
        </c:txPr>
        <c:crossAx val="225983104"/>
        <c:crosses val="autoZero"/>
        <c:auto val="1"/>
        <c:lblAlgn val="ctr"/>
        <c:lblOffset val="100"/>
        <c:noMultiLvlLbl val="0"/>
      </c:catAx>
      <c:valAx>
        <c:axId val="22598310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25981568"/>
        <c:crosses val="autoZero"/>
        <c:crossBetween val="between"/>
      </c:valAx>
      <c:valAx>
        <c:axId val="226005376"/>
        <c:scaling>
          <c:orientation val="minMax"/>
          <c:max val="100000"/>
        </c:scaling>
        <c:delete val="0"/>
        <c:axPos val="t"/>
        <c:numFmt formatCode="General" sourceLinked="1"/>
        <c:majorTickMark val="none"/>
        <c:minorTickMark val="none"/>
        <c:tickLblPos val="none"/>
        <c:crossAx val="226006912"/>
        <c:crosses val="max"/>
        <c:crossBetween val="between"/>
      </c:valAx>
      <c:catAx>
        <c:axId val="226006912"/>
        <c:scaling>
          <c:orientation val="minMax"/>
        </c:scaling>
        <c:delete val="1"/>
        <c:axPos val="l"/>
        <c:majorTickMark val="out"/>
        <c:minorTickMark val="none"/>
        <c:tickLblPos val="nextTo"/>
        <c:crossAx val="226005376"/>
        <c:crosses val="autoZero"/>
        <c:auto val="1"/>
        <c:lblAlgn val="ctr"/>
        <c:lblOffset val="100"/>
        <c:noMultiLvlLbl val="0"/>
      </c:catAx>
      <c:dTable>
        <c:showHorzBorder val="1"/>
        <c:showVertBorder val="1"/>
        <c:showOutline val="1"/>
        <c:showKeys val="1"/>
        <c:txPr>
          <a:bodyPr/>
          <a:lstStyle/>
          <a:p>
            <a:pPr rtl="0">
              <a:defRPr sz="800"/>
            </a:pPr>
            <a:endParaRPr lang="en-US"/>
          </a:p>
        </c:txPr>
      </c:dTable>
      <c:spPr>
        <a:ln>
          <a:solidFill>
            <a:schemeClr val="tx1">
              <a:lumMod val="50000"/>
              <a:lumOff val="50000"/>
            </a:schemeClr>
          </a:solidFill>
        </a:ln>
      </c:spPr>
    </c:plotArea>
    <c:legend>
      <c:legendPos val="b"/>
      <c:legendEntry>
        <c:idx val="2"/>
        <c:delete val="1"/>
      </c:legendEntry>
      <c:legendEntry>
        <c:idx val="3"/>
        <c:delete val="1"/>
      </c:legendEntry>
      <c:layout>
        <c:manualLayout>
          <c:xMode val="edge"/>
          <c:yMode val="edge"/>
          <c:x val="0.71373139547177344"/>
          <c:y val="0.6277113874881538"/>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'Q17'!$B$1</c:f>
          <c:strCache>
            <c:ptCount val="1"/>
            <c:pt idx="0">
              <c:v>17. What are other functions of your role?</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'Q17'!$C$2</c:f>
              <c:strCache>
                <c:ptCount val="1"/>
                <c:pt idx="0">
                  <c:v>Count</c:v>
                </c:pt>
              </c:strCache>
            </c:strRef>
          </c:tx>
          <c:invertIfNegative val="0"/>
          <c:cat>
            <c:strRef>
              <c:f>'Q17'!$F$3:$F$10</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'Q17'!$C$3:$C$10</c:f>
              <c:numCache>
                <c:formatCode>General</c:formatCode>
                <c:ptCount val="8"/>
                <c:pt idx="0">
                  <c:v>4</c:v>
                </c:pt>
                <c:pt idx="1">
                  <c:v>63</c:v>
                </c:pt>
                <c:pt idx="2">
                  <c:v>64</c:v>
                </c:pt>
                <c:pt idx="3">
                  <c:v>81</c:v>
                </c:pt>
                <c:pt idx="4">
                  <c:v>91</c:v>
                </c:pt>
                <c:pt idx="5">
                  <c:v>94</c:v>
                </c:pt>
                <c:pt idx="6">
                  <c:v>103</c:v>
                </c:pt>
                <c:pt idx="7">
                  <c:v>117</c:v>
                </c:pt>
              </c:numCache>
            </c:numRef>
          </c:val>
        </c:ser>
        <c:ser>
          <c:idx val="1"/>
          <c:order val="1"/>
          <c:tx>
            <c:strRef>
              <c:f>'Q17'!$D$2</c:f>
              <c:strCache>
                <c:ptCount val="1"/>
                <c:pt idx="0">
                  <c:v>%</c:v>
                </c:pt>
              </c:strCache>
            </c:strRef>
          </c:tx>
          <c:spPr>
            <a:noFill/>
            <a:ln>
              <a:noFill/>
            </a:ln>
          </c:spPr>
          <c:invertIfNegative val="0"/>
          <c:cat>
            <c:strRef>
              <c:f>'Q17'!$F$3:$F$10</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'Q17'!$D$3:$D$10</c:f>
              <c:numCache>
                <c:formatCode>0.0%</c:formatCode>
                <c:ptCount val="8"/>
                <c:pt idx="0">
                  <c:v>2.1052631578947368E-2</c:v>
                </c:pt>
                <c:pt idx="1">
                  <c:v>0.33157894736842103</c:v>
                </c:pt>
                <c:pt idx="2">
                  <c:v>0.33684210526315789</c:v>
                </c:pt>
                <c:pt idx="3">
                  <c:v>0.4263157894736842</c:v>
                </c:pt>
                <c:pt idx="4">
                  <c:v>0.47894736842105262</c:v>
                </c:pt>
                <c:pt idx="5">
                  <c:v>0.49473684210526314</c:v>
                </c:pt>
                <c:pt idx="6">
                  <c:v>0.54210526315789476</c:v>
                </c:pt>
                <c:pt idx="7">
                  <c:v>0.61578947368421055</c:v>
                </c:pt>
              </c:numCache>
            </c:numRef>
          </c:val>
        </c:ser>
        <c:dLbls>
          <c:showLegendKey val="0"/>
          <c:showVal val="0"/>
          <c:showCatName val="0"/>
          <c:showSerName val="0"/>
          <c:showPercent val="0"/>
          <c:showBubbleSize val="0"/>
        </c:dLbls>
        <c:gapWidth val="92"/>
        <c:overlap val="93"/>
        <c:axId val="225770112"/>
        <c:axId val="223613312"/>
      </c:barChart>
      <c:catAx>
        <c:axId val="225770112"/>
        <c:scaling>
          <c:orientation val="minMax"/>
        </c:scaling>
        <c:delete val="0"/>
        <c:axPos val="l"/>
        <c:majorTickMark val="none"/>
        <c:minorTickMark val="none"/>
        <c:tickLblPos val="nextTo"/>
        <c:crossAx val="223613312"/>
        <c:crosses val="autoZero"/>
        <c:auto val="1"/>
        <c:lblAlgn val="ctr"/>
        <c:lblOffset val="100"/>
        <c:noMultiLvlLbl val="0"/>
      </c:catAx>
      <c:valAx>
        <c:axId val="223613312"/>
        <c:scaling>
          <c:orientation val="minMax"/>
        </c:scaling>
        <c:delete val="0"/>
        <c:axPos val="b"/>
        <c:majorGridlines/>
        <c:numFmt formatCode="General" sourceLinked="1"/>
        <c:majorTickMark val="none"/>
        <c:minorTickMark val="none"/>
        <c:tickLblPos val="nextTo"/>
        <c:crossAx val="225770112"/>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'Q17'!$B$1</c:f>
          <c:strCache>
            <c:ptCount val="1"/>
            <c:pt idx="0">
              <c:v>17. What are other functions of your role?</c:v>
            </c:pt>
          </c:strCache>
        </c:strRef>
      </c:tx>
      <c:layout>
        <c:manualLayout>
          <c:xMode val="edge"/>
          <c:yMode val="edge"/>
          <c:x val="5.5508665033734746E-3"/>
          <c:y val="2.4869906238495221E-2"/>
        </c:manualLayout>
      </c:layout>
      <c:overlay val="0"/>
      <c:txPr>
        <a:bodyPr/>
        <a:lstStyle/>
        <a:p>
          <a:pPr algn="l">
            <a:defRPr sz="1000"/>
          </a:pPr>
          <a:endParaRPr lang="en-US"/>
        </a:p>
      </c:txPr>
    </c:title>
    <c:autoTitleDeleted val="0"/>
    <c:plotArea>
      <c:layout/>
      <c:barChart>
        <c:barDir val="bar"/>
        <c:grouping val="clustered"/>
        <c:varyColors val="0"/>
        <c:ser>
          <c:idx val="3"/>
          <c:order val="1"/>
          <c:tx>
            <c:v>2014 (%)</c:v>
          </c:tx>
          <c:spPr>
            <a:solidFill>
              <a:schemeClr val="bg1">
                <a:lumMod val="85000"/>
              </a:schemeClr>
            </a:solidFill>
          </c:spPr>
          <c:invertIfNegative val="0"/>
          <c:dLbls>
            <c:spPr>
              <a:noFill/>
            </c:spPr>
            <c:showLegendKey val="0"/>
            <c:showVal val="1"/>
            <c:showCatName val="0"/>
            <c:showSerName val="0"/>
            <c:showPercent val="0"/>
            <c:showBubbleSize val="0"/>
            <c:showLeaderLines val="0"/>
          </c:dLbls>
          <c:cat>
            <c:strRef>
              <c:f>'Q17'!$F$17:$F$24</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'Q17'!$D$17:$D$24</c:f>
              <c:numCache>
                <c:formatCode>0.0%</c:formatCode>
                <c:ptCount val="8"/>
                <c:pt idx="0">
                  <c:v>3.7815126050420166E-2</c:v>
                </c:pt>
                <c:pt idx="1">
                  <c:v>0.40336134453781514</c:v>
                </c:pt>
                <c:pt idx="2">
                  <c:v>0.34033613445378152</c:v>
                </c:pt>
                <c:pt idx="3">
                  <c:v>0.47478991596638653</c:v>
                </c:pt>
                <c:pt idx="4">
                  <c:v>0.42436974789915966</c:v>
                </c:pt>
                <c:pt idx="5">
                  <c:v>0.53781512605042014</c:v>
                </c:pt>
                <c:pt idx="6">
                  <c:v>0.44117647058823528</c:v>
                </c:pt>
                <c:pt idx="7">
                  <c:v>0</c:v>
                </c:pt>
              </c:numCache>
            </c:numRef>
          </c:val>
        </c:ser>
        <c:ser>
          <c:idx val="1"/>
          <c:order val="2"/>
          <c:tx>
            <c:v>2015 (%)</c:v>
          </c:tx>
          <c:spPr>
            <a:solidFill>
              <a:srgbClr val="079948"/>
            </a:solidFill>
          </c:spPr>
          <c:invertIfNegative val="0"/>
          <c:dLbls>
            <c:spPr>
              <a:noFill/>
            </c:spPr>
            <c:showLegendKey val="0"/>
            <c:showVal val="1"/>
            <c:showCatName val="0"/>
            <c:showSerName val="0"/>
            <c:showPercent val="0"/>
            <c:showBubbleSize val="0"/>
            <c:showLeaderLines val="0"/>
          </c:dLbls>
          <c:cat>
            <c:strRef>
              <c:f>'Q17'!$F$17:$F$24</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'Q17'!$D$3:$D$10</c:f>
              <c:numCache>
                <c:formatCode>0.0%</c:formatCode>
                <c:ptCount val="8"/>
                <c:pt idx="0">
                  <c:v>2.1052631578947368E-2</c:v>
                </c:pt>
                <c:pt idx="1">
                  <c:v>0.33157894736842103</c:v>
                </c:pt>
                <c:pt idx="2">
                  <c:v>0.33684210526315789</c:v>
                </c:pt>
                <c:pt idx="3">
                  <c:v>0.4263157894736842</c:v>
                </c:pt>
                <c:pt idx="4">
                  <c:v>0.47894736842105262</c:v>
                </c:pt>
                <c:pt idx="5">
                  <c:v>0.49473684210526314</c:v>
                </c:pt>
                <c:pt idx="6">
                  <c:v>0.54210526315789476</c:v>
                </c:pt>
                <c:pt idx="7">
                  <c:v>0.61578947368421055</c:v>
                </c:pt>
              </c:numCache>
            </c:numRef>
          </c:val>
        </c:ser>
        <c:dLbls>
          <c:showLegendKey val="0"/>
          <c:showVal val="0"/>
          <c:showCatName val="0"/>
          <c:showSerName val="0"/>
          <c:showPercent val="0"/>
          <c:showBubbleSize val="0"/>
        </c:dLbls>
        <c:gapWidth val="84"/>
        <c:overlap val="-11"/>
        <c:axId val="223655808"/>
        <c:axId val="223657344"/>
      </c:barChart>
      <c:barChart>
        <c:barDir val="bar"/>
        <c:grouping val="clustered"/>
        <c:varyColors val="0"/>
        <c:ser>
          <c:idx val="2"/>
          <c:order val="0"/>
          <c:tx>
            <c:v>2014 (n.)</c:v>
          </c:tx>
          <c:spPr>
            <a:noFill/>
          </c:spPr>
          <c:invertIfNegative val="0"/>
          <c:cat>
            <c:strRef>
              <c:f>'Q17'!$F$17:$F$24</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'Q17'!$C$17:$C$24</c:f>
              <c:numCache>
                <c:formatCode>General</c:formatCode>
                <c:ptCount val="8"/>
                <c:pt idx="0">
                  <c:v>9</c:v>
                </c:pt>
                <c:pt idx="1">
                  <c:v>96</c:v>
                </c:pt>
                <c:pt idx="2">
                  <c:v>81</c:v>
                </c:pt>
                <c:pt idx="3">
                  <c:v>113</c:v>
                </c:pt>
                <c:pt idx="4">
                  <c:v>101</c:v>
                </c:pt>
                <c:pt idx="5">
                  <c:v>128</c:v>
                </c:pt>
                <c:pt idx="6">
                  <c:v>105</c:v>
                </c:pt>
                <c:pt idx="7">
                  <c:v>0</c:v>
                </c:pt>
              </c:numCache>
            </c:numRef>
          </c:val>
        </c:ser>
        <c:ser>
          <c:idx val="0"/>
          <c:order val="3"/>
          <c:tx>
            <c:v>2015 (n.)</c:v>
          </c:tx>
          <c:spPr>
            <a:noFill/>
          </c:spPr>
          <c:invertIfNegative val="0"/>
          <c:cat>
            <c:strRef>
              <c:f>'Q17'!$F$17:$F$24</c:f>
              <c:strCache>
                <c:ptCount val="8"/>
                <c:pt idx="0">
                  <c:v>Other</c:v>
                </c:pt>
                <c:pt idx="1">
                  <c:v>Management / leadership</c:v>
                </c:pt>
                <c:pt idx="2">
                  <c:v>Administration</c:v>
                </c:pt>
                <c:pt idx="3">
                  <c:v>Teaching</c:v>
                </c:pt>
                <c:pt idx="4">
                  <c:v>Support</c:v>
                </c:pt>
                <c:pt idx="5">
                  <c:v>Research</c:v>
                </c:pt>
                <c:pt idx="6">
                  <c:v>Technical support / development</c:v>
                </c:pt>
                <c:pt idx="7">
                  <c:v>Staff development / training</c:v>
                </c:pt>
              </c:strCache>
            </c:strRef>
          </c:cat>
          <c:val>
            <c:numRef>
              <c:f>'Q17'!$C$3:$C$10</c:f>
              <c:numCache>
                <c:formatCode>General</c:formatCode>
                <c:ptCount val="8"/>
                <c:pt idx="0">
                  <c:v>4</c:v>
                </c:pt>
                <c:pt idx="1">
                  <c:v>63</c:v>
                </c:pt>
                <c:pt idx="2">
                  <c:v>64</c:v>
                </c:pt>
                <c:pt idx="3">
                  <c:v>81</c:v>
                </c:pt>
                <c:pt idx="4">
                  <c:v>91</c:v>
                </c:pt>
                <c:pt idx="5">
                  <c:v>94</c:v>
                </c:pt>
                <c:pt idx="6">
                  <c:v>103</c:v>
                </c:pt>
                <c:pt idx="7">
                  <c:v>117</c:v>
                </c:pt>
              </c:numCache>
            </c:numRef>
          </c:val>
        </c:ser>
        <c:dLbls>
          <c:showLegendKey val="0"/>
          <c:showVal val="0"/>
          <c:showCatName val="0"/>
          <c:showSerName val="0"/>
          <c:showPercent val="0"/>
          <c:showBubbleSize val="0"/>
        </c:dLbls>
        <c:gapWidth val="150"/>
        <c:axId val="223672960"/>
        <c:axId val="223671424"/>
      </c:barChart>
      <c:catAx>
        <c:axId val="223655808"/>
        <c:scaling>
          <c:orientation val="minMax"/>
        </c:scaling>
        <c:delete val="0"/>
        <c:axPos val="l"/>
        <c:majorTickMark val="none"/>
        <c:minorTickMark val="none"/>
        <c:tickLblPos val="nextTo"/>
        <c:txPr>
          <a:bodyPr/>
          <a:lstStyle/>
          <a:p>
            <a:pPr>
              <a:defRPr sz="1000"/>
            </a:pPr>
            <a:endParaRPr lang="en-US"/>
          </a:p>
        </c:txPr>
        <c:crossAx val="223657344"/>
        <c:crosses val="autoZero"/>
        <c:auto val="1"/>
        <c:lblAlgn val="ctr"/>
        <c:lblOffset val="100"/>
        <c:noMultiLvlLbl val="0"/>
      </c:catAx>
      <c:valAx>
        <c:axId val="22365734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23655808"/>
        <c:crosses val="autoZero"/>
        <c:crossBetween val="between"/>
      </c:valAx>
      <c:valAx>
        <c:axId val="223671424"/>
        <c:scaling>
          <c:orientation val="minMax"/>
          <c:max val="100000"/>
        </c:scaling>
        <c:delete val="0"/>
        <c:axPos val="t"/>
        <c:numFmt formatCode="General" sourceLinked="1"/>
        <c:majorTickMark val="none"/>
        <c:minorTickMark val="none"/>
        <c:tickLblPos val="none"/>
        <c:crossAx val="223672960"/>
        <c:crosses val="max"/>
        <c:crossBetween val="between"/>
      </c:valAx>
      <c:catAx>
        <c:axId val="223672960"/>
        <c:scaling>
          <c:orientation val="minMax"/>
        </c:scaling>
        <c:delete val="1"/>
        <c:axPos val="l"/>
        <c:majorTickMark val="out"/>
        <c:minorTickMark val="none"/>
        <c:tickLblPos val="nextTo"/>
        <c:crossAx val="223671424"/>
        <c:crosses val="autoZero"/>
        <c:auto val="1"/>
        <c:lblAlgn val="ctr"/>
        <c:lblOffset val="100"/>
        <c:noMultiLvlLbl val="0"/>
      </c:catAx>
      <c:dTable>
        <c:showHorzBorder val="1"/>
        <c:showVertBorder val="1"/>
        <c:showOutline val="1"/>
        <c:showKeys val="1"/>
        <c:txPr>
          <a:bodyPr/>
          <a:lstStyle/>
          <a:p>
            <a:pPr rtl="0">
              <a:defRPr sz="800"/>
            </a:pPr>
            <a:endParaRPr lang="en-US"/>
          </a:p>
        </c:txPr>
      </c:dTable>
      <c:spPr>
        <a:ln>
          <a:solidFill>
            <a:schemeClr val="tx1">
              <a:lumMod val="50000"/>
              <a:lumOff val="50000"/>
            </a:schemeClr>
          </a:solidFill>
        </a:ln>
      </c:spPr>
    </c:plotArea>
    <c:legend>
      <c:legendPos val="b"/>
      <c:legendEntry>
        <c:idx val="2"/>
        <c:delete val="1"/>
      </c:legendEntry>
      <c:legendEntry>
        <c:idx val="3"/>
        <c:delete val="1"/>
      </c:legendEntry>
      <c:layout>
        <c:manualLayout>
          <c:xMode val="edge"/>
          <c:yMode val="edge"/>
          <c:x val="0.7024796390460164"/>
          <c:y val="0.63365492389231426"/>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'Q18'!$B$1</c:f>
          <c:strCache>
            <c:ptCount val="1"/>
            <c:pt idx="0">
              <c:v>18. Which sector(s) are you based in?</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'Q18'!$C$2</c:f>
              <c:strCache>
                <c:ptCount val="1"/>
                <c:pt idx="0">
                  <c:v>Count</c:v>
                </c:pt>
              </c:strCache>
            </c:strRef>
          </c:tx>
          <c:invertIfNegative val="0"/>
          <c:cat>
            <c:strRef>
              <c:f>'Q18'!$B$3:$B$10</c:f>
              <c:strCache>
                <c:ptCount val="8"/>
                <c:pt idx="0">
                  <c:v>Other</c:v>
                </c:pt>
                <c:pt idx="1">
                  <c:v>Third sector</c:v>
                </c:pt>
                <c:pt idx="2">
                  <c:v>Schools</c:v>
                </c:pt>
                <c:pt idx="3">
                  <c:v>Industry</c:v>
                </c:pt>
                <c:pt idx="4">
                  <c:v>Adult and community learning</c:v>
                </c:pt>
                <c:pt idx="5">
                  <c:v>Work-based learning</c:v>
                </c:pt>
                <c:pt idx="6">
                  <c:v>Further Education</c:v>
                </c:pt>
                <c:pt idx="7">
                  <c:v>Higher Education</c:v>
                </c:pt>
              </c:strCache>
            </c:strRef>
          </c:cat>
          <c:val>
            <c:numRef>
              <c:f>'Q18'!$C$3:$C$10</c:f>
              <c:numCache>
                <c:formatCode>General</c:formatCode>
                <c:ptCount val="8"/>
                <c:pt idx="0">
                  <c:v>3</c:v>
                </c:pt>
                <c:pt idx="1">
                  <c:v>3</c:v>
                </c:pt>
                <c:pt idx="2">
                  <c:v>10</c:v>
                </c:pt>
                <c:pt idx="3">
                  <c:v>10</c:v>
                </c:pt>
                <c:pt idx="4">
                  <c:v>11</c:v>
                </c:pt>
                <c:pt idx="5">
                  <c:v>14</c:v>
                </c:pt>
                <c:pt idx="6">
                  <c:v>26</c:v>
                </c:pt>
                <c:pt idx="7">
                  <c:v>171</c:v>
                </c:pt>
              </c:numCache>
            </c:numRef>
          </c:val>
        </c:ser>
        <c:ser>
          <c:idx val="1"/>
          <c:order val="1"/>
          <c:tx>
            <c:strRef>
              <c:f>'Q18'!$D$2</c:f>
              <c:strCache>
                <c:ptCount val="1"/>
                <c:pt idx="0">
                  <c:v>%</c:v>
                </c:pt>
              </c:strCache>
            </c:strRef>
          </c:tx>
          <c:spPr>
            <a:noFill/>
            <a:ln>
              <a:noFill/>
            </a:ln>
          </c:spPr>
          <c:invertIfNegative val="0"/>
          <c:cat>
            <c:strRef>
              <c:f>'Q18'!$B$3:$B$10</c:f>
              <c:strCache>
                <c:ptCount val="8"/>
                <c:pt idx="0">
                  <c:v>Other</c:v>
                </c:pt>
                <c:pt idx="1">
                  <c:v>Third sector</c:v>
                </c:pt>
                <c:pt idx="2">
                  <c:v>Schools</c:v>
                </c:pt>
                <c:pt idx="3">
                  <c:v>Industry</c:v>
                </c:pt>
                <c:pt idx="4">
                  <c:v>Adult and community learning</c:v>
                </c:pt>
                <c:pt idx="5">
                  <c:v>Work-based learning</c:v>
                </c:pt>
                <c:pt idx="6">
                  <c:v>Further Education</c:v>
                </c:pt>
                <c:pt idx="7">
                  <c:v>Higher Education</c:v>
                </c:pt>
              </c:strCache>
            </c:strRef>
          </c:cat>
          <c:val>
            <c:numRef>
              <c:f>'Q18'!$D$3:$D$10</c:f>
              <c:numCache>
                <c:formatCode>0.0%</c:formatCode>
                <c:ptCount val="8"/>
                <c:pt idx="0">
                  <c:v>1.5306122448979591E-2</c:v>
                </c:pt>
                <c:pt idx="1">
                  <c:v>1.5306122448979591E-2</c:v>
                </c:pt>
                <c:pt idx="2">
                  <c:v>5.1020408163265307E-2</c:v>
                </c:pt>
                <c:pt idx="3">
                  <c:v>5.1020408163265307E-2</c:v>
                </c:pt>
                <c:pt idx="4">
                  <c:v>5.6122448979591837E-2</c:v>
                </c:pt>
                <c:pt idx="5">
                  <c:v>7.1428571428571425E-2</c:v>
                </c:pt>
                <c:pt idx="6">
                  <c:v>0.1326530612244898</c:v>
                </c:pt>
                <c:pt idx="7">
                  <c:v>0.87244897959183676</c:v>
                </c:pt>
              </c:numCache>
            </c:numRef>
          </c:val>
        </c:ser>
        <c:dLbls>
          <c:showLegendKey val="0"/>
          <c:showVal val="0"/>
          <c:showCatName val="0"/>
          <c:showSerName val="0"/>
          <c:showPercent val="0"/>
          <c:showBubbleSize val="0"/>
        </c:dLbls>
        <c:gapWidth val="92"/>
        <c:overlap val="93"/>
        <c:axId val="224451584"/>
        <c:axId val="224457472"/>
      </c:barChart>
      <c:catAx>
        <c:axId val="224451584"/>
        <c:scaling>
          <c:orientation val="minMax"/>
        </c:scaling>
        <c:delete val="0"/>
        <c:axPos val="l"/>
        <c:majorTickMark val="none"/>
        <c:minorTickMark val="none"/>
        <c:tickLblPos val="nextTo"/>
        <c:crossAx val="224457472"/>
        <c:crosses val="autoZero"/>
        <c:auto val="1"/>
        <c:lblAlgn val="ctr"/>
        <c:lblOffset val="100"/>
        <c:noMultiLvlLbl val="0"/>
      </c:catAx>
      <c:valAx>
        <c:axId val="224457472"/>
        <c:scaling>
          <c:orientation val="minMax"/>
        </c:scaling>
        <c:delete val="0"/>
        <c:axPos val="b"/>
        <c:majorGridlines/>
        <c:numFmt formatCode="General" sourceLinked="1"/>
        <c:majorTickMark val="none"/>
        <c:minorTickMark val="none"/>
        <c:tickLblPos val="nextTo"/>
        <c:crossAx val="224451584"/>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'Q18'!$B$1</c:f>
          <c:strCache>
            <c:ptCount val="1"/>
            <c:pt idx="0">
              <c:v>18. Which sector(s) are you based in?</c:v>
            </c:pt>
          </c:strCache>
        </c:strRef>
      </c:tx>
      <c:layout>
        <c:manualLayout>
          <c:xMode val="edge"/>
          <c:yMode val="edge"/>
          <c:x val="5.5508665033734746E-3"/>
          <c:y val="2.4869906238495221E-2"/>
        </c:manualLayout>
      </c:layout>
      <c:overlay val="0"/>
      <c:txPr>
        <a:bodyPr/>
        <a:lstStyle/>
        <a:p>
          <a:pPr algn="l">
            <a:defRPr sz="1000"/>
          </a:pPr>
          <a:endParaRPr lang="en-US"/>
        </a:p>
      </c:txPr>
    </c:title>
    <c:autoTitleDeleted val="0"/>
    <c:plotArea>
      <c:layout/>
      <c:barChart>
        <c:barDir val="bar"/>
        <c:grouping val="clustered"/>
        <c:varyColors val="0"/>
        <c:ser>
          <c:idx val="3"/>
          <c:order val="1"/>
          <c:tx>
            <c:v>2014 (%)</c:v>
          </c:tx>
          <c:spPr>
            <a:solidFill>
              <a:schemeClr val="bg1">
                <a:lumMod val="85000"/>
              </a:schemeClr>
            </a:solidFill>
          </c:spPr>
          <c:invertIfNegative val="0"/>
          <c:dLbls>
            <c:spPr>
              <a:noFill/>
            </c:spPr>
            <c:showLegendKey val="0"/>
            <c:showVal val="1"/>
            <c:showCatName val="0"/>
            <c:showSerName val="0"/>
            <c:showPercent val="0"/>
            <c:showBubbleSize val="0"/>
            <c:showLeaderLines val="0"/>
          </c:dLbls>
          <c:cat>
            <c:strRef>
              <c:f>'Q18'!$F$17:$F$24</c:f>
              <c:strCache>
                <c:ptCount val="8"/>
                <c:pt idx="0">
                  <c:v>Other</c:v>
                </c:pt>
                <c:pt idx="1">
                  <c:v>Third sector</c:v>
                </c:pt>
                <c:pt idx="2">
                  <c:v>Schools</c:v>
                </c:pt>
                <c:pt idx="3">
                  <c:v>Industry</c:v>
                </c:pt>
                <c:pt idx="4">
                  <c:v>Adult and community learning</c:v>
                </c:pt>
                <c:pt idx="5">
                  <c:v>Work-based learning</c:v>
                </c:pt>
                <c:pt idx="6">
                  <c:v>Further Education</c:v>
                </c:pt>
                <c:pt idx="7">
                  <c:v>Higher Education</c:v>
                </c:pt>
              </c:strCache>
            </c:strRef>
          </c:cat>
          <c:val>
            <c:numRef>
              <c:f>'Q18'!$D$17:$D$24</c:f>
              <c:numCache>
                <c:formatCode>0.0%</c:formatCode>
                <c:ptCount val="8"/>
                <c:pt idx="0">
                  <c:v>1.6129032258064516E-2</c:v>
                </c:pt>
                <c:pt idx="1">
                  <c:v>2.0161290322580645E-2</c:v>
                </c:pt>
                <c:pt idx="2">
                  <c:v>3.6290322580645164E-2</c:v>
                </c:pt>
                <c:pt idx="3">
                  <c:v>4.4354838709677422E-2</c:v>
                </c:pt>
                <c:pt idx="4">
                  <c:v>9.2741935483870969E-2</c:v>
                </c:pt>
                <c:pt idx="5">
                  <c:v>9.2741935483870969E-2</c:v>
                </c:pt>
                <c:pt idx="6">
                  <c:v>0.13709677419354838</c:v>
                </c:pt>
                <c:pt idx="7">
                  <c:v>0.8911290322580645</c:v>
                </c:pt>
              </c:numCache>
            </c:numRef>
          </c:val>
        </c:ser>
        <c:ser>
          <c:idx val="1"/>
          <c:order val="2"/>
          <c:tx>
            <c:v>2015 (%)</c:v>
          </c:tx>
          <c:spPr>
            <a:solidFill>
              <a:srgbClr val="079948"/>
            </a:solidFill>
          </c:spPr>
          <c:invertIfNegative val="0"/>
          <c:dLbls>
            <c:spPr>
              <a:noFill/>
            </c:spPr>
            <c:txPr>
              <a:bodyPr rot="0"/>
              <a:lstStyle/>
              <a:p>
                <a:pPr>
                  <a:defRPr/>
                </a:pPr>
                <a:endParaRPr lang="en-US"/>
              </a:p>
            </c:txPr>
            <c:showLegendKey val="0"/>
            <c:showVal val="1"/>
            <c:showCatName val="0"/>
            <c:showSerName val="0"/>
            <c:showPercent val="0"/>
            <c:showBubbleSize val="0"/>
            <c:showLeaderLines val="0"/>
          </c:dLbls>
          <c:cat>
            <c:strRef>
              <c:f>'Q18'!$F$17:$F$24</c:f>
              <c:strCache>
                <c:ptCount val="8"/>
                <c:pt idx="0">
                  <c:v>Other</c:v>
                </c:pt>
                <c:pt idx="1">
                  <c:v>Third sector</c:v>
                </c:pt>
                <c:pt idx="2">
                  <c:v>Schools</c:v>
                </c:pt>
                <c:pt idx="3">
                  <c:v>Industry</c:v>
                </c:pt>
                <c:pt idx="4">
                  <c:v>Adult and community learning</c:v>
                </c:pt>
                <c:pt idx="5">
                  <c:v>Work-based learning</c:v>
                </c:pt>
                <c:pt idx="6">
                  <c:v>Further Education</c:v>
                </c:pt>
                <c:pt idx="7">
                  <c:v>Higher Education</c:v>
                </c:pt>
              </c:strCache>
            </c:strRef>
          </c:cat>
          <c:val>
            <c:numRef>
              <c:f>'Q18'!$D$3:$D$10</c:f>
              <c:numCache>
                <c:formatCode>0.0%</c:formatCode>
                <c:ptCount val="8"/>
                <c:pt idx="0">
                  <c:v>1.5306122448979591E-2</c:v>
                </c:pt>
                <c:pt idx="1">
                  <c:v>1.5306122448979591E-2</c:v>
                </c:pt>
                <c:pt idx="2">
                  <c:v>5.1020408163265307E-2</c:v>
                </c:pt>
                <c:pt idx="3">
                  <c:v>5.1020408163265307E-2</c:v>
                </c:pt>
                <c:pt idx="4">
                  <c:v>5.6122448979591837E-2</c:v>
                </c:pt>
                <c:pt idx="5">
                  <c:v>7.1428571428571425E-2</c:v>
                </c:pt>
                <c:pt idx="6">
                  <c:v>0.1326530612244898</c:v>
                </c:pt>
                <c:pt idx="7">
                  <c:v>0.87244897959183676</c:v>
                </c:pt>
              </c:numCache>
            </c:numRef>
          </c:val>
        </c:ser>
        <c:dLbls>
          <c:showLegendKey val="0"/>
          <c:showVal val="0"/>
          <c:showCatName val="0"/>
          <c:showSerName val="0"/>
          <c:showPercent val="0"/>
          <c:showBubbleSize val="0"/>
        </c:dLbls>
        <c:gapWidth val="84"/>
        <c:overlap val="-11"/>
        <c:axId val="225949952"/>
        <c:axId val="225964032"/>
      </c:barChart>
      <c:barChart>
        <c:barDir val="bar"/>
        <c:grouping val="clustered"/>
        <c:varyColors val="0"/>
        <c:ser>
          <c:idx val="2"/>
          <c:order val="0"/>
          <c:tx>
            <c:v>2014 (n.)</c:v>
          </c:tx>
          <c:spPr>
            <a:noFill/>
          </c:spPr>
          <c:invertIfNegative val="0"/>
          <c:cat>
            <c:strRef>
              <c:f>'Q18'!$F$17:$F$24</c:f>
              <c:strCache>
                <c:ptCount val="8"/>
                <c:pt idx="0">
                  <c:v>Other</c:v>
                </c:pt>
                <c:pt idx="1">
                  <c:v>Third sector</c:v>
                </c:pt>
                <c:pt idx="2">
                  <c:v>Schools</c:v>
                </c:pt>
                <c:pt idx="3">
                  <c:v>Industry</c:v>
                </c:pt>
                <c:pt idx="4">
                  <c:v>Adult and community learning</c:v>
                </c:pt>
                <c:pt idx="5">
                  <c:v>Work-based learning</c:v>
                </c:pt>
                <c:pt idx="6">
                  <c:v>Further Education</c:v>
                </c:pt>
                <c:pt idx="7">
                  <c:v>Higher Education</c:v>
                </c:pt>
              </c:strCache>
            </c:strRef>
          </c:cat>
          <c:val>
            <c:numRef>
              <c:f>'Q18'!$C$17:$C$24</c:f>
              <c:numCache>
                <c:formatCode>General</c:formatCode>
                <c:ptCount val="8"/>
                <c:pt idx="0">
                  <c:v>4</c:v>
                </c:pt>
                <c:pt idx="1">
                  <c:v>5</c:v>
                </c:pt>
                <c:pt idx="2">
                  <c:v>9</c:v>
                </c:pt>
                <c:pt idx="3">
                  <c:v>11</c:v>
                </c:pt>
                <c:pt idx="4">
                  <c:v>23</c:v>
                </c:pt>
                <c:pt idx="5">
                  <c:v>23</c:v>
                </c:pt>
                <c:pt idx="6">
                  <c:v>34</c:v>
                </c:pt>
                <c:pt idx="7">
                  <c:v>221</c:v>
                </c:pt>
              </c:numCache>
            </c:numRef>
          </c:val>
        </c:ser>
        <c:ser>
          <c:idx val="0"/>
          <c:order val="3"/>
          <c:tx>
            <c:v>2015 (n.)</c:v>
          </c:tx>
          <c:spPr>
            <a:noFill/>
          </c:spPr>
          <c:invertIfNegative val="0"/>
          <c:cat>
            <c:strRef>
              <c:f>'Q18'!$F$17:$F$24</c:f>
              <c:strCache>
                <c:ptCount val="8"/>
                <c:pt idx="0">
                  <c:v>Other</c:v>
                </c:pt>
                <c:pt idx="1">
                  <c:v>Third sector</c:v>
                </c:pt>
                <c:pt idx="2">
                  <c:v>Schools</c:v>
                </c:pt>
                <c:pt idx="3">
                  <c:v>Industry</c:v>
                </c:pt>
                <c:pt idx="4">
                  <c:v>Adult and community learning</c:v>
                </c:pt>
                <c:pt idx="5">
                  <c:v>Work-based learning</c:v>
                </c:pt>
                <c:pt idx="6">
                  <c:v>Further Education</c:v>
                </c:pt>
                <c:pt idx="7">
                  <c:v>Higher Education</c:v>
                </c:pt>
              </c:strCache>
            </c:strRef>
          </c:cat>
          <c:val>
            <c:numRef>
              <c:f>'Q18'!$C$3:$C$10</c:f>
              <c:numCache>
                <c:formatCode>General</c:formatCode>
                <c:ptCount val="8"/>
                <c:pt idx="0">
                  <c:v>3</c:v>
                </c:pt>
                <c:pt idx="1">
                  <c:v>3</c:v>
                </c:pt>
                <c:pt idx="2">
                  <c:v>10</c:v>
                </c:pt>
                <c:pt idx="3">
                  <c:v>10</c:v>
                </c:pt>
                <c:pt idx="4">
                  <c:v>11</c:v>
                </c:pt>
                <c:pt idx="5">
                  <c:v>14</c:v>
                </c:pt>
                <c:pt idx="6">
                  <c:v>26</c:v>
                </c:pt>
                <c:pt idx="7">
                  <c:v>171</c:v>
                </c:pt>
              </c:numCache>
            </c:numRef>
          </c:val>
        </c:ser>
        <c:dLbls>
          <c:showLegendKey val="0"/>
          <c:showVal val="0"/>
          <c:showCatName val="0"/>
          <c:showSerName val="0"/>
          <c:showPercent val="0"/>
          <c:showBubbleSize val="0"/>
        </c:dLbls>
        <c:gapWidth val="150"/>
        <c:axId val="225967104"/>
        <c:axId val="225965568"/>
      </c:barChart>
      <c:catAx>
        <c:axId val="225949952"/>
        <c:scaling>
          <c:orientation val="minMax"/>
        </c:scaling>
        <c:delete val="0"/>
        <c:axPos val="l"/>
        <c:majorTickMark val="none"/>
        <c:minorTickMark val="none"/>
        <c:tickLblPos val="nextTo"/>
        <c:txPr>
          <a:bodyPr/>
          <a:lstStyle/>
          <a:p>
            <a:pPr>
              <a:defRPr sz="1000"/>
            </a:pPr>
            <a:endParaRPr lang="en-US"/>
          </a:p>
        </c:txPr>
        <c:crossAx val="225964032"/>
        <c:crosses val="autoZero"/>
        <c:auto val="1"/>
        <c:lblAlgn val="ctr"/>
        <c:lblOffset val="100"/>
        <c:noMultiLvlLbl val="0"/>
      </c:catAx>
      <c:valAx>
        <c:axId val="225964032"/>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25949952"/>
        <c:crosses val="autoZero"/>
        <c:crossBetween val="between"/>
        <c:majorUnit val="0.2"/>
      </c:valAx>
      <c:valAx>
        <c:axId val="225965568"/>
        <c:scaling>
          <c:orientation val="minMax"/>
          <c:max val="100000"/>
        </c:scaling>
        <c:delete val="0"/>
        <c:axPos val="t"/>
        <c:numFmt formatCode="General" sourceLinked="1"/>
        <c:majorTickMark val="none"/>
        <c:minorTickMark val="none"/>
        <c:tickLblPos val="none"/>
        <c:crossAx val="225967104"/>
        <c:crosses val="max"/>
        <c:crossBetween val="between"/>
      </c:valAx>
      <c:catAx>
        <c:axId val="225967104"/>
        <c:scaling>
          <c:orientation val="minMax"/>
        </c:scaling>
        <c:delete val="1"/>
        <c:axPos val="l"/>
        <c:majorTickMark val="out"/>
        <c:minorTickMark val="none"/>
        <c:tickLblPos val="nextTo"/>
        <c:crossAx val="225965568"/>
        <c:crosses val="autoZero"/>
        <c:auto val="1"/>
        <c:lblAlgn val="ctr"/>
        <c:lblOffset val="100"/>
        <c:noMultiLvlLbl val="0"/>
      </c:catAx>
      <c:dTable>
        <c:showHorzBorder val="1"/>
        <c:showVertBorder val="1"/>
        <c:showOutline val="1"/>
        <c:showKeys val="1"/>
        <c:txPr>
          <a:bodyPr/>
          <a:lstStyle/>
          <a:p>
            <a:pPr rtl="0">
              <a:defRPr sz="800"/>
            </a:pPr>
            <a:endParaRPr lang="en-US"/>
          </a:p>
        </c:txPr>
      </c:dTable>
      <c:spPr>
        <a:ln>
          <a:solidFill>
            <a:schemeClr val="tx1">
              <a:lumMod val="50000"/>
              <a:lumOff val="50000"/>
            </a:schemeClr>
          </a:solidFill>
        </a:ln>
      </c:spPr>
    </c:plotArea>
    <c:legend>
      <c:legendPos val="b"/>
      <c:legendEntry>
        <c:idx val="2"/>
        <c:delete val="1"/>
      </c:legendEntry>
      <c:legendEntry>
        <c:idx val="3"/>
        <c:delete val="1"/>
      </c:legendEntry>
      <c:layout>
        <c:manualLayout>
          <c:xMode val="edge"/>
          <c:yMode val="edge"/>
          <c:x val="0.70998080999652113"/>
          <c:y val="0.56209852841801833"/>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'Q19'!$B$1</c:f>
          <c:strCache>
            <c:ptCount val="1"/>
            <c:pt idx="0">
              <c:v>19. What type of organisation(s) do you currently work for?</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'Q19'!$C$2</c:f>
              <c:strCache>
                <c:ptCount val="1"/>
                <c:pt idx="0">
                  <c:v>Count</c:v>
                </c:pt>
              </c:strCache>
            </c:strRef>
          </c:tx>
          <c:invertIfNegative val="0"/>
          <c:cat>
            <c:strRef>
              <c:f>'Q19'!$B$3:$B$9</c:f>
              <c:strCache>
                <c:ptCount val="7"/>
                <c:pt idx="0">
                  <c:v>School</c:v>
                </c:pt>
                <c:pt idx="1">
                  <c:v>Third sector organisation</c:v>
                </c:pt>
                <c:pt idx="2">
                  <c:v>Other learning provider</c:v>
                </c:pt>
                <c:pt idx="3">
                  <c:v>Commercial organisation</c:v>
                </c:pt>
                <c:pt idx="4">
                  <c:v>Other</c:v>
                </c:pt>
                <c:pt idx="5">
                  <c:v>College or Further Education provider</c:v>
                </c:pt>
                <c:pt idx="6">
                  <c:v>University or Higher Education provider</c:v>
                </c:pt>
              </c:strCache>
            </c:strRef>
          </c:cat>
          <c:val>
            <c:numRef>
              <c:f>'Q19'!$C$3:$C$9</c:f>
              <c:numCache>
                <c:formatCode>General</c:formatCode>
                <c:ptCount val="7"/>
                <c:pt idx="0">
                  <c:v>5</c:v>
                </c:pt>
                <c:pt idx="1">
                  <c:v>5</c:v>
                </c:pt>
                <c:pt idx="2">
                  <c:v>5</c:v>
                </c:pt>
                <c:pt idx="3">
                  <c:v>8</c:v>
                </c:pt>
                <c:pt idx="4">
                  <c:v>10</c:v>
                </c:pt>
                <c:pt idx="5">
                  <c:v>18</c:v>
                </c:pt>
                <c:pt idx="6">
                  <c:v>159</c:v>
                </c:pt>
              </c:numCache>
            </c:numRef>
          </c:val>
        </c:ser>
        <c:ser>
          <c:idx val="1"/>
          <c:order val="1"/>
          <c:tx>
            <c:strRef>
              <c:f>'Q19'!$D$2</c:f>
              <c:strCache>
                <c:ptCount val="1"/>
                <c:pt idx="0">
                  <c:v>%</c:v>
                </c:pt>
              </c:strCache>
            </c:strRef>
          </c:tx>
          <c:spPr>
            <a:noFill/>
            <a:ln>
              <a:noFill/>
            </a:ln>
          </c:spPr>
          <c:invertIfNegative val="0"/>
          <c:cat>
            <c:strRef>
              <c:f>'Q19'!$B$3:$B$9</c:f>
              <c:strCache>
                <c:ptCount val="7"/>
                <c:pt idx="0">
                  <c:v>School</c:v>
                </c:pt>
                <c:pt idx="1">
                  <c:v>Third sector organisation</c:v>
                </c:pt>
                <c:pt idx="2">
                  <c:v>Other learning provider</c:v>
                </c:pt>
                <c:pt idx="3">
                  <c:v>Commercial organisation</c:v>
                </c:pt>
                <c:pt idx="4">
                  <c:v>Other</c:v>
                </c:pt>
                <c:pt idx="5">
                  <c:v>College or Further Education provider</c:v>
                </c:pt>
                <c:pt idx="6">
                  <c:v>University or Higher Education provider</c:v>
                </c:pt>
              </c:strCache>
            </c:strRef>
          </c:cat>
          <c:val>
            <c:numRef>
              <c:f>'Q19'!$D$3:$D$9</c:f>
              <c:numCache>
                <c:formatCode>0.0%</c:formatCode>
                <c:ptCount val="7"/>
                <c:pt idx="0">
                  <c:v>2.6041666666666668E-2</c:v>
                </c:pt>
                <c:pt idx="1">
                  <c:v>2.6041666666666668E-2</c:v>
                </c:pt>
                <c:pt idx="2">
                  <c:v>2.6041666666666668E-2</c:v>
                </c:pt>
                <c:pt idx="3">
                  <c:v>4.1666666666666664E-2</c:v>
                </c:pt>
                <c:pt idx="4">
                  <c:v>5.2083333333333336E-2</c:v>
                </c:pt>
                <c:pt idx="5">
                  <c:v>9.375E-2</c:v>
                </c:pt>
                <c:pt idx="6">
                  <c:v>0.828125</c:v>
                </c:pt>
              </c:numCache>
            </c:numRef>
          </c:val>
        </c:ser>
        <c:dLbls>
          <c:showLegendKey val="0"/>
          <c:showVal val="0"/>
          <c:showCatName val="0"/>
          <c:showSerName val="0"/>
          <c:showPercent val="0"/>
          <c:showBubbleSize val="0"/>
        </c:dLbls>
        <c:gapWidth val="92"/>
        <c:overlap val="93"/>
        <c:axId val="226450816"/>
        <c:axId val="226460800"/>
      </c:barChart>
      <c:catAx>
        <c:axId val="226450816"/>
        <c:scaling>
          <c:orientation val="minMax"/>
        </c:scaling>
        <c:delete val="0"/>
        <c:axPos val="l"/>
        <c:majorTickMark val="none"/>
        <c:minorTickMark val="none"/>
        <c:tickLblPos val="nextTo"/>
        <c:crossAx val="226460800"/>
        <c:crosses val="autoZero"/>
        <c:auto val="1"/>
        <c:lblAlgn val="ctr"/>
        <c:lblOffset val="100"/>
        <c:noMultiLvlLbl val="0"/>
      </c:catAx>
      <c:valAx>
        <c:axId val="226460800"/>
        <c:scaling>
          <c:orientation val="minMax"/>
        </c:scaling>
        <c:delete val="0"/>
        <c:axPos val="b"/>
        <c:majorGridlines/>
        <c:numFmt formatCode="General" sourceLinked="1"/>
        <c:majorTickMark val="none"/>
        <c:minorTickMark val="none"/>
        <c:tickLblPos val="nextTo"/>
        <c:crossAx val="226450816"/>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'Q19'!$B$1</c:f>
          <c:strCache>
            <c:ptCount val="1"/>
            <c:pt idx="0">
              <c:v>19. What type of organisation(s) do you currently work for?</c:v>
            </c:pt>
          </c:strCache>
        </c:strRef>
      </c:tx>
      <c:layout>
        <c:manualLayout>
          <c:xMode val="edge"/>
          <c:yMode val="edge"/>
          <c:x val="5.5508665033734746E-3"/>
          <c:y val="2.4869906238495221E-2"/>
        </c:manualLayout>
      </c:layout>
      <c:overlay val="0"/>
      <c:txPr>
        <a:bodyPr/>
        <a:lstStyle/>
        <a:p>
          <a:pPr algn="l">
            <a:defRPr sz="1000"/>
          </a:pPr>
          <a:endParaRPr lang="en-US"/>
        </a:p>
      </c:txPr>
    </c:title>
    <c:autoTitleDeleted val="0"/>
    <c:plotArea>
      <c:layout/>
      <c:barChart>
        <c:barDir val="bar"/>
        <c:grouping val="clustered"/>
        <c:varyColors val="0"/>
        <c:ser>
          <c:idx val="3"/>
          <c:order val="1"/>
          <c:tx>
            <c:v>2014 (%)</c:v>
          </c:tx>
          <c:spPr>
            <a:solidFill>
              <a:schemeClr val="bg1">
                <a:lumMod val="85000"/>
              </a:schemeClr>
            </a:solidFill>
          </c:spPr>
          <c:invertIfNegative val="0"/>
          <c:dLbls>
            <c:spPr>
              <a:noFill/>
            </c:spPr>
            <c:showLegendKey val="0"/>
            <c:showVal val="1"/>
            <c:showCatName val="0"/>
            <c:showSerName val="0"/>
            <c:showPercent val="0"/>
            <c:showBubbleSize val="0"/>
            <c:showLeaderLines val="0"/>
          </c:dLbls>
          <c:cat>
            <c:strRef>
              <c:f>'Q19'!$F$17:$F$23</c:f>
              <c:strCache>
                <c:ptCount val="7"/>
                <c:pt idx="0">
                  <c:v>School</c:v>
                </c:pt>
                <c:pt idx="1">
                  <c:v>Third sector organisation</c:v>
                </c:pt>
                <c:pt idx="2">
                  <c:v>Other learning provider</c:v>
                </c:pt>
                <c:pt idx="3">
                  <c:v>Commercial organisation</c:v>
                </c:pt>
                <c:pt idx="4">
                  <c:v>Other</c:v>
                </c:pt>
                <c:pt idx="5">
                  <c:v>College or Further Education provider</c:v>
                </c:pt>
                <c:pt idx="6">
                  <c:v>University or Higher Education provider</c:v>
                </c:pt>
              </c:strCache>
            </c:strRef>
          </c:cat>
          <c:val>
            <c:numRef>
              <c:f>'Q19'!$D$17:$D$23</c:f>
              <c:numCache>
                <c:formatCode>0.0%</c:formatCode>
                <c:ptCount val="7"/>
                <c:pt idx="0">
                  <c:v>4.048582995951417E-3</c:v>
                </c:pt>
                <c:pt idx="1">
                  <c:v>1.6194331983805668E-2</c:v>
                </c:pt>
                <c:pt idx="2">
                  <c:v>2.0242914979757085E-2</c:v>
                </c:pt>
                <c:pt idx="3">
                  <c:v>4.048582995951417E-2</c:v>
                </c:pt>
                <c:pt idx="4">
                  <c:v>5.2631578947368418E-2</c:v>
                </c:pt>
                <c:pt idx="5">
                  <c:v>8.5020242914979755E-2</c:v>
                </c:pt>
                <c:pt idx="6">
                  <c:v>0.83400809716599189</c:v>
                </c:pt>
              </c:numCache>
            </c:numRef>
          </c:val>
        </c:ser>
        <c:ser>
          <c:idx val="1"/>
          <c:order val="2"/>
          <c:tx>
            <c:v>2015 (%)</c:v>
          </c:tx>
          <c:spPr>
            <a:solidFill>
              <a:srgbClr val="079948"/>
            </a:solidFill>
          </c:spPr>
          <c:invertIfNegative val="0"/>
          <c:dLbls>
            <c:spPr>
              <a:noFill/>
            </c:spPr>
            <c:txPr>
              <a:bodyPr rot="0"/>
              <a:lstStyle/>
              <a:p>
                <a:pPr>
                  <a:defRPr/>
                </a:pPr>
                <a:endParaRPr lang="en-US"/>
              </a:p>
            </c:txPr>
            <c:showLegendKey val="0"/>
            <c:showVal val="1"/>
            <c:showCatName val="0"/>
            <c:showSerName val="0"/>
            <c:showPercent val="0"/>
            <c:showBubbleSize val="0"/>
            <c:showLeaderLines val="0"/>
          </c:dLbls>
          <c:cat>
            <c:strRef>
              <c:f>'Q19'!$F$17:$F$23</c:f>
              <c:strCache>
                <c:ptCount val="7"/>
                <c:pt idx="0">
                  <c:v>School</c:v>
                </c:pt>
                <c:pt idx="1">
                  <c:v>Third sector organisation</c:v>
                </c:pt>
                <c:pt idx="2">
                  <c:v>Other learning provider</c:v>
                </c:pt>
                <c:pt idx="3">
                  <c:v>Commercial organisation</c:v>
                </c:pt>
                <c:pt idx="4">
                  <c:v>Other</c:v>
                </c:pt>
                <c:pt idx="5">
                  <c:v>College or Further Education provider</c:v>
                </c:pt>
                <c:pt idx="6">
                  <c:v>University or Higher Education provider</c:v>
                </c:pt>
              </c:strCache>
            </c:strRef>
          </c:cat>
          <c:val>
            <c:numRef>
              <c:f>'Q19'!$D$3:$D$9</c:f>
              <c:numCache>
                <c:formatCode>0.0%</c:formatCode>
                <c:ptCount val="7"/>
                <c:pt idx="0">
                  <c:v>2.6041666666666668E-2</c:v>
                </c:pt>
                <c:pt idx="1">
                  <c:v>2.6041666666666668E-2</c:v>
                </c:pt>
                <c:pt idx="2">
                  <c:v>2.6041666666666668E-2</c:v>
                </c:pt>
                <c:pt idx="3">
                  <c:v>4.1666666666666664E-2</c:v>
                </c:pt>
                <c:pt idx="4">
                  <c:v>5.2083333333333336E-2</c:v>
                </c:pt>
                <c:pt idx="5">
                  <c:v>9.375E-2</c:v>
                </c:pt>
                <c:pt idx="6">
                  <c:v>0.828125</c:v>
                </c:pt>
              </c:numCache>
            </c:numRef>
          </c:val>
        </c:ser>
        <c:dLbls>
          <c:showLegendKey val="0"/>
          <c:showVal val="0"/>
          <c:showCatName val="0"/>
          <c:showSerName val="0"/>
          <c:showPercent val="0"/>
          <c:showBubbleSize val="0"/>
        </c:dLbls>
        <c:gapWidth val="84"/>
        <c:overlap val="-11"/>
        <c:axId val="226101888"/>
        <c:axId val="226128256"/>
      </c:barChart>
      <c:barChart>
        <c:barDir val="bar"/>
        <c:grouping val="clustered"/>
        <c:varyColors val="0"/>
        <c:ser>
          <c:idx val="2"/>
          <c:order val="0"/>
          <c:tx>
            <c:v>2014 (n.)</c:v>
          </c:tx>
          <c:spPr>
            <a:noFill/>
          </c:spPr>
          <c:invertIfNegative val="0"/>
          <c:cat>
            <c:strRef>
              <c:f>'Q19'!$F$17:$F$23</c:f>
              <c:strCache>
                <c:ptCount val="7"/>
                <c:pt idx="0">
                  <c:v>School</c:v>
                </c:pt>
                <c:pt idx="1">
                  <c:v>Third sector organisation</c:v>
                </c:pt>
                <c:pt idx="2">
                  <c:v>Other learning provider</c:v>
                </c:pt>
                <c:pt idx="3">
                  <c:v>Commercial organisation</c:v>
                </c:pt>
                <c:pt idx="4">
                  <c:v>Other</c:v>
                </c:pt>
                <c:pt idx="5">
                  <c:v>College or Further Education provider</c:v>
                </c:pt>
                <c:pt idx="6">
                  <c:v>University or Higher Education provider</c:v>
                </c:pt>
              </c:strCache>
            </c:strRef>
          </c:cat>
          <c:val>
            <c:numRef>
              <c:f>'Q19'!$C$17:$C$23</c:f>
              <c:numCache>
                <c:formatCode>General</c:formatCode>
                <c:ptCount val="7"/>
                <c:pt idx="0">
                  <c:v>1</c:v>
                </c:pt>
                <c:pt idx="1">
                  <c:v>4</c:v>
                </c:pt>
                <c:pt idx="2">
                  <c:v>5</c:v>
                </c:pt>
                <c:pt idx="3">
                  <c:v>10</c:v>
                </c:pt>
                <c:pt idx="4">
                  <c:v>13</c:v>
                </c:pt>
                <c:pt idx="5">
                  <c:v>21</c:v>
                </c:pt>
                <c:pt idx="6">
                  <c:v>206</c:v>
                </c:pt>
              </c:numCache>
            </c:numRef>
          </c:val>
        </c:ser>
        <c:ser>
          <c:idx val="0"/>
          <c:order val="3"/>
          <c:tx>
            <c:v>2015 (n.)</c:v>
          </c:tx>
          <c:spPr>
            <a:noFill/>
          </c:spPr>
          <c:invertIfNegative val="0"/>
          <c:cat>
            <c:strRef>
              <c:f>'Q19'!$F$17:$F$23</c:f>
              <c:strCache>
                <c:ptCount val="7"/>
                <c:pt idx="0">
                  <c:v>School</c:v>
                </c:pt>
                <c:pt idx="1">
                  <c:v>Third sector organisation</c:v>
                </c:pt>
                <c:pt idx="2">
                  <c:v>Other learning provider</c:v>
                </c:pt>
                <c:pt idx="3">
                  <c:v>Commercial organisation</c:v>
                </c:pt>
                <c:pt idx="4">
                  <c:v>Other</c:v>
                </c:pt>
                <c:pt idx="5">
                  <c:v>College or Further Education provider</c:v>
                </c:pt>
                <c:pt idx="6">
                  <c:v>University or Higher Education provider</c:v>
                </c:pt>
              </c:strCache>
            </c:strRef>
          </c:cat>
          <c:val>
            <c:numRef>
              <c:f>'Q19'!$C$3:$C$9</c:f>
              <c:numCache>
                <c:formatCode>General</c:formatCode>
                <c:ptCount val="7"/>
                <c:pt idx="0">
                  <c:v>5</c:v>
                </c:pt>
                <c:pt idx="1">
                  <c:v>5</c:v>
                </c:pt>
                <c:pt idx="2">
                  <c:v>5</c:v>
                </c:pt>
                <c:pt idx="3">
                  <c:v>8</c:v>
                </c:pt>
                <c:pt idx="4">
                  <c:v>10</c:v>
                </c:pt>
                <c:pt idx="5">
                  <c:v>18</c:v>
                </c:pt>
                <c:pt idx="6">
                  <c:v>159</c:v>
                </c:pt>
              </c:numCache>
            </c:numRef>
          </c:val>
        </c:ser>
        <c:dLbls>
          <c:showLegendKey val="0"/>
          <c:showVal val="0"/>
          <c:showCatName val="0"/>
          <c:showSerName val="0"/>
          <c:showPercent val="0"/>
          <c:showBubbleSize val="0"/>
        </c:dLbls>
        <c:gapWidth val="150"/>
        <c:axId val="226131328"/>
        <c:axId val="226129792"/>
      </c:barChart>
      <c:catAx>
        <c:axId val="226101888"/>
        <c:scaling>
          <c:orientation val="minMax"/>
        </c:scaling>
        <c:delete val="0"/>
        <c:axPos val="l"/>
        <c:majorTickMark val="none"/>
        <c:minorTickMark val="none"/>
        <c:tickLblPos val="nextTo"/>
        <c:txPr>
          <a:bodyPr/>
          <a:lstStyle/>
          <a:p>
            <a:pPr>
              <a:defRPr sz="1000"/>
            </a:pPr>
            <a:endParaRPr lang="en-US"/>
          </a:p>
        </c:txPr>
        <c:crossAx val="226128256"/>
        <c:crosses val="autoZero"/>
        <c:auto val="1"/>
        <c:lblAlgn val="ctr"/>
        <c:lblOffset val="100"/>
        <c:noMultiLvlLbl val="0"/>
      </c:catAx>
      <c:valAx>
        <c:axId val="226128256"/>
        <c:scaling>
          <c:orientation val="minMax"/>
          <c:max val="1"/>
        </c:scaling>
        <c:delete val="0"/>
        <c:axPos val="b"/>
        <c:majorGridlines>
          <c:spPr>
            <a:ln>
              <a:solidFill>
                <a:schemeClr val="bg1">
                  <a:lumMod val="85000"/>
                </a:schemeClr>
              </a:solidFill>
            </a:ln>
          </c:spPr>
        </c:majorGridlines>
        <c:numFmt formatCode="0%" sourceLinked="0"/>
        <c:majorTickMark val="none"/>
        <c:minorTickMark val="none"/>
        <c:tickLblPos val="nextTo"/>
        <c:crossAx val="226101888"/>
        <c:crosses val="autoZero"/>
        <c:crossBetween val="between"/>
        <c:majorUnit val="0.2"/>
        <c:minorUnit val="0.1"/>
      </c:valAx>
      <c:valAx>
        <c:axId val="226129792"/>
        <c:scaling>
          <c:orientation val="minMax"/>
          <c:max val="100000"/>
        </c:scaling>
        <c:delete val="0"/>
        <c:axPos val="t"/>
        <c:numFmt formatCode="General" sourceLinked="1"/>
        <c:majorTickMark val="none"/>
        <c:minorTickMark val="none"/>
        <c:tickLblPos val="none"/>
        <c:crossAx val="226131328"/>
        <c:crosses val="max"/>
        <c:crossBetween val="between"/>
      </c:valAx>
      <c:catAx>
        <c:axId val="226131328"/>
        <c:scaling>
          <c:orientation val="minMax"/>
        </c:scaling>
        <c:delete val="1"/>
        <c:axPos val="l"/>
        <c:majorTickMark val="out"/>
        <c:minorTickMark val="none"/>
        <c:tickLblPos val="nextTo"/>
        <c:crossAx val="226129792"/>
        <c:crosses val="autoZero"/>
        <c:auto val="1"/>
        <c:lblAlgn val="ctr"/>
        <c:lblOffset val="100"/>
        <c:noMultiLvlLbl val="0"/>
      </c:catAx>
      <c:dTable>
        <c:showHorzBorder val="1"/>
        <c:showVertBorder val="1"/>
        <c:showOutline val="1"/>
        <c:showKeys val="1"/>
        <c:txPr>
          <a:bodyPr/>
          <a:lstStyle/>
          <a:p>
            <a:pPr rtl="0">
              <a:defRPr sz="800"/>
            </a:pPr>
            <a:endParaRPr lang="en-US"/>
          </a:p>
        </c:txPr>
      </c:dTable>
      <c:spPr>
        <a:ln>
          <a:solidFill>
            <a:schemeClr val="tx1">
              <a:lumMod val="50000"/>
              <a:lumOff val="50000"/>
            </a:schemeClr>
          </a:solidFill>
        </a:ln>
      </c:spPr>
    </c:plotArea>
    <c:legend>
      <c:legendPos val="b"/>
      <c:legendEntry>
        <c:idx val="2"/>
        <c:delete val="1"/>
      </c:legendEntry>
      <c:legendEntry>
        <c:idx val="3"/>
        <c:delete val="1"/>
      </c:legendEntry>
      <c:layout>
        <c:manualLayout>
          <c:xMode val="edge"/>
          <c:yMode val="edge"/>
          <c:x val="0.70998080999652113"/>
          <c:y val="0.52450447467181238"/>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latin typeface="Open Sans" panose="020B0606030504020204" pitchFamily="34" charset="0"/>
                <a:ea typeface="Open Sans" panose="020B0606030504020204" pitchFamily="34" charset="0"/>
                <a:cs typeface="Open Sans" panose="020B0606030504020204" pitchFamily="34" charset="0"/>
              </a:defRPr>
            </a:pPr>
            <a:r>
              <a:rPr lang="en-US" sz="1800"/>
              <a:t>2. Would you describe the following as an enabler/driver for you in your use of Learning Technology? (2014 and 2015 comparison)</a:t>
            </a:r>
          </a:p>
        </c:rich>
      </c:tx>
      <c:layout>
        <c:manualLayout>
          <c:xMode val="edge"/>
          <c:yMode val="edge"/>
          <c:x val="0.15136175652858633"/>
          <c:y val="2.8343587547141471E-2"/>
        </c:manualLayout>
      </c:layout>
      <c:overlay val="0"/>
    </c:title>
    <c:autoTitleDeleted val="0"/>
    <c:plotArea>
      <c:layout>
        <c:manualLayout>
          <c:layoutTarget val="inner"/>
          <c:xMode val="edge"/>
          <c:yMode val="edge"/>
          <c:x val="0.2754820619622706"/>
          <c:y val="0.13574606668685946"/>
          <c:w val="0.69866673337794649"/>
          <c:h val="0.71582109735529564"/>
        </c:manualLayout>
      </c:layout>
      <c:barChart>
        <c:barDir val="bar"/>
        <c:grouping val="stacked"/>
        <c:varyColors val="0"/>
        <c:ser>
          <c:idx val="8"/>
          <c:order val="6"/>
          <c:tx>
            <c:strRef>
              <c:f>'Q2'!$O$20</c:f>
              <c:strCache>
                <c:ptCount val="1"/>
                <c:pt idx="0">
                  <c:v>Neutral (2014)</c:v>
                </c:pt>
              </c:strCache>
            </c:strRef>
          </c:tx>
          <c:spPr>
            <a:solidFill>
              <a:schemeClr val="bg1">
                <a:lumMod val="85000"/>
                <a:alpha val="35000"/>
              </a:schemeClr>
            </a:solidFill>
          </c:spPr>
          <c:invertIfNegative val="0"/>
          <c:val>
            <c:numRef>
              <c:f>'Q2'!$O$21:$O$33</c:f>
              <c:numCache>
                <c:formatCode>0%</c:formatCode>
                <c:ptCount val="13"/>
                <c:pt idx="0">
                  <c:v>0.14257028112449799</c:v>
                </c:pt>
                <c:pt idx="1">
                  <c:v>0.14457831325301204</c:v>
                </c:pt>
                <c:pt idx="2">
                  <c:v>0.12449799196787148</c:v>
                </c:pt>
                <c:pt idx="3">
                  <c:v>0.11847389558232932</c:v>
                </c:pt>
                <c:pt idx="4">
                  <c:v>0.13253012048192772</c:v>
                </c:pt>
                <c:pt idx="5">
                  <c:v>8.6345381526104423E-2</c:v>
                </c:pt>
                <c:pt idx="6">
                  <c:v>9.6385542168674704E-2</c:v>
                </c:pt>
                <c:pt idx="7">
                  <c:v>6.4257028112449793E-2</c:v>
                </c:pt>
                <c:pt idx="8">
                  <c:v>0.10843373493975904</c:v>
                </c:pt>
                <c:pt idx="9">
                  <c:v>8.0321285140562249E-2</c:v>
                </c:pt>
                <c:pt idx="10">
                  <c:v>9.4377510040160636E-2</c:v>
                </c:pt>
                <c:pt idx="11">
                  <c:v>7.2289156626506021E-2</c:v>
                </c:pt>
                <c:pt idx="12">
                  <c:v>9.036144578313253E-2</c:v>
                </c:pt>
              </c:numCache>
            </c:numRef>
          </c:val>
        </c:ser>
        <c:ser>
          <c:idx val="7"/>
          <c:order val="7"/>
          <c:tx>
            <c:strRef>
              <c:f>'Q2'!$N$20</c:f>
              <c:strCache>
                <c:ptCount val="1"/>
                <c:pt idx="0">
                  <c:v>Agree (2014)</c:v>
                </c:pt>
              </c:strCache>
            </c:strRef>
          </c:tx>
          <c:spPr>
            <a:solidFill>
              <a:srgbClr val="6ABE84">
                <a:alpha val="35000"/>
              </a:srgbClr>
            </a:solidFill>
          </c:spPr>
          <c:invertIfNegative val="0"/>
          <c:val>
            <c:numRef>
              <c:f>'Q2'!$N$21:$N$33</c:f>
              <c:numCache>
                <c:formatCode>0%</c:formatCode>
                <c:ptCount val="13"/>
                <c:pt idx="0">
                  <c:v>0.19277108433734941</c:v>
                </c:pt>
                <c:pt idx="1">
                  <c:v>0.24096385542168675</c:v>
                </c:pt>
                <c:pt idx="2">
                  <c:v>0.27710843373493976</c:v>
                </c:pt>
                <c:pt idx="3">
                  <c:v>0.25301204819277107</c:v>
                </c:pt>
                <c:pt idx="4">
                  <c:v>0.32128514056224899</c:v>
                </c:pt>
                <c:pt idx="5">
                  <c:v>0.32128514056224899</c:v>
                </c:pt>
                <c:pt idx="6">
                  <c:v>0.28514056224899598</c:v>
                </c:pt>
                <c:pt idx="7">
                  <c:v>0.26506024096385544</c:v>
                </c:pt>
                <c:pt idx="8">
                  <c:v>0.29317269076305219</c:v>
                </c:pt>
                <c:pt idx="9">
                  <c:v>0.34136546184738958</c:v>
                </c:pt>
                <c:pt idx="10">
                  <c:v>0.36546184738955823</c:v>
                </c:pt>
                <c:pt idx="11">
                  <c:v>0.39357429718875503</c:v>
                </c:pt>
                <c:pt idx="12">
                  <c:v>0.3534136546184739</c:v>
                </c:pt>
              </c:numCache>
            </c:numRef>
          </c:val>
        </c:ser>
        <c:ser>
          <c:idx val="6"/>
          <c:order val="8"/>
          <c:tx>
            <c:strRef>
              <c:f>'Q2'!$M$20</c:f>
              <c:strCache>
                <c:ptCount val="1"/>
                <c:pt idx="0">
                  <c:v>Strongly Agree (2014)</c:v>
                </c:pt>
              </c:strCache>
            </c:strRef>
          </c:tx>
          <c:spPr>
            <a:solidFill>
              <a:srgbClr val="079948">
                <a:alpha val="33000"/>
              </a:srgbClr>
            </a:solidFill>
          </c:spPr>
          <c:invertIfNegative val="0"/>
          <c:cat>
            <c:strRef>
              <c:f>'Q2'!$L$21:$L$33</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'Q2'!$M$21:$M$33</c:f>
              <c:numCache>
                <c:formatCode>0%</c:formatCode>
                <c:ptCount val="13"/>
                <c:pt idx="0">
                  <c:v>0.12449799196787148</c:v>
                </c:pt>
                <c:pt idx="1">
                  <c:v>0.15261044176706828</c:v>
                </c:pt>
                <c:pt idx="2">
                  <c:v>0.19277108433734941</c:v>
                </c:pt>
                <c:pt idx="3">
                  <c:v>0.20080321285140562</c:v>
                </c:pt>
                <c:pt idx="4">
                  <c:v>0.17269076305220885</c:v>
                </c:pt>
                <c:pt idx="5">
                  <c:v>0.30120481927710846</c:v>
                </c:pt>
                <c:pt idx="6">
                  <c:v>0.26506024096385544</c:v>
                </c:pt>
                <c:pt idx="7">
                  <c:v>0.38554216867469882</c:v>
                </c:pt>
                <c:pt idx="8">
                  <c:v>0.26104417670682734</c:v>
                </c:pt>
                <c:pt idx="9">
                  <c:v>0.28915662650602408</c:v>
                </c:pt>
                <c:pt idx="10">
                  <c:v>0.30120481927710846</c:v>
                </c:pt>
                <c:pt idx="11">
                  <c:v>0.31325301204819278</c:v>
                </c:pt>
                <c:pt idx="12">
                  <c:v>0.37349397590361444</c:v>
                </c:pt>
              </c:numCache>
            </c:numRef>
          </c:val>
        </c:ser>
        <c:ser>
          <c:idx val="9"/>
          <c:order val="9"/>
          <c:tx>
            <c:strRef>
              <c:f>'Q2'!$P$20</c:f>
              <c:strCache>
                <c:ptCount val="1"/>
                <c:pt idx="0">
                  <c:v>Neutral (2014)</c:v>
                </c:pt>
              </c:strCache>
            </c:strRef>
          </c:tx>
          <c:spPr>
            <a:solidFill>
              <a:schemeClr val="bg1">
                <a:lumMod val="85000"/>
                <a:alpha val="35000"/>
              </a:schemeClr>
            </a:solidFill>
          </c:spPr>
          <c:invertIfNegative val="0"/>
          <c:val>
            <c:numRef>
              <c:f>'Q2'!$P$21:$P$33</c:f>
              <c:numCache>
                <c:formatCode>0%</c:formatCode>
                <c:ptCount val="13"/>
                <c:pt idx="0">
                  <c:v>-0.14257028112449799</c:v>
                </c:pt>
                <c:pt idx="1">
                  <c:v>-0.14457831325301204</c:v>
                </c:pt>
                <c:pt idx="2">
                  <c:v>-0.12449799196787148</c:v>
                </c:pt>
                <c:pt idx="3">
                  <c:v>-0.11847389558232932</c:v>
                </c:pt>
                <c:pt idx="4">
                  <c:v>-0.13253012048192772</c:v>
                </c:pt>
                <c:pt idx="5">
                  <c:v>-8.6345381526104423E-2</c:v>
                </c:pt>
                <c:pt idx="6">
                  <c:v>-9.6385542168674704E-2</c:v>
                </c:pt>
                <c:pt idx="7">
                  <c:v>-6.4257028112449793E-2</c:v>
                </c:pt>
                <c:pt idx="8">
                  <c:v>-0.10843373493975904</c:v>
                </c:pt>
                <c:pt idx="9">
                  <c:v>-8.0321285140562249E-2</c:v>
                </c:pt>
                <c:pt idx="10">
                  <c:v>-9.4377510040160636E-2</c:v>
                </c:pt>
                <c:pt idx="11">
                  <c:v>-7.2289156626506021E-2</c:v>
                </c:pt>
                <c:pt idx="12">
                  <c:v>-9.036144578313253E-2</c:v>
                </c:pt>
              </c:numCache>
            </c:numRef>
          </c:val>
        </c:ser>
        <c:ser>
          <c:idx val="10"/>
          <c:order val="10"/>
          <c:tx>
            <c:strRef>
              <c:f>'Q2'!$Q$20</c:f>
              <c:strCache>
                <c:ptCount val="1"/>
                <c:pt idx="0">
                  <c:v>Disagree (2014)</c:v>
                </c:pt>
              </c:strCache>
            </c:strRef>
          </c:tx>
          <c:spPr>
            <a:solidFill>
              <a:schemeClr val="accent6">
                <a:lumMod val="60000"/>
                <a:lumOff val="40000"/>
                <a:alpha val="35000"/>
              </a:schemeClr>
            </a:solidFill>
          </c:spPr>
          <c:invertIfNegative val="0"/>
          <c:val>
            <c:numRef>
              <c:f>'Q2'!$Q$21:$Q$33</c:f>
              <c:numCache>
                <c:formatCode>0%</c:formatCode>
                <c:ptCount val="13"/>
                <c:pt idx="0">
                  <c:v>-0.18875502008032127</c:v>
                </c:pt>
                <c:pt idx="1">
                  <c:v>-0.13253012048192772</c:v>
                </c:pt>
                <c:pt idx="2">
                  <c:v>-0.13253012048192772</c:v>
                </c:pt>
                <c:pt idx="3">
                  <c:v>-0.14859437751004015</c:v>
                </c:pt>
                <c:pt idx="4">
                  <c:v>-0.13253012048192772</c:v>
                </c:pt>
                <c:pt idx="5">
                  <c:v>-9.6385542168674704E-2</c:v>
                </c:pt>
                <c:pt idx="6">
                  <c:v>-0.11646586345381527</c:v>
                </c:pt>
                <c:pt idx="7">
                  <c:v>-0.10040160642570281</c:v>
                </c:pt>
                <c:pt idx="8">
                  <c:v>-0.12449799196787148</c:v>
                </c:pt>
                <c:pt idx="9">
                  <c:v>-0.10441767068273092</c:v>
                </c:pt>
                <c:pt idx="10">
                  <c:v>-6.8273092369477914E-2</c:v>
                </c:pt>
                <c:pt idx="11">
                  <c:v>-8.8353413654618476E-2</c:v>
                </c:pt>
                <c:pt idx="12">
                  <c:v>-4.8192771084337352E-2</c:v>
                </c:pt>
              </c:numCache>
            </c:numRef>
          </c:val>
        </c:ser>
        <c:ser>
          <c:idx val="11"/>
          <c:order val="11"/>
          <c:tx>
            <c:strRef>
              <c:f>'Q2'!$R$20</c:f>
              <c:strCache>
                <c:ptCount val="1"/>
                <c:pt idx="0">
                  <c:v>Strong Disagree (2014)</c:v>
                </c:pt>
              </c:strCache>
            </c:strRef>
          </c:tx>
          <c:spPr>
            <a:solidFill>
              <a:schemeClr val="accent6">
                <a:lumMod val="75000"/>
                <a:alpha val="35000"/>
              </a:schemeClr>
            </a:solidFill>
          </c:spPr>
          <c:invertIfNegative val="0"/>
          <c:val>
            <c:numRef>
              <c:f>'Q2'!$R$21:$R$33</c:f>
              <c:numCache>
                <c:formatCode>0%</c:formatCode>
                <c:ptCount val="13"/>
                <c:pt idx="0">
                  <c:v>-0.18072289156626506</c:v>
                </c:pt>
                <c:pt idx="1">
                  <c:v>-0.14457831325301204</c:v>
                </c:pt>
                <c:pt idx="2">
                  <c:v>-0.11646586345381527</c:v>
                </c:pt>
                <c:pt idx="3">
                  <c:v>-0.13654618473895583</c:v>
                </c:pt>
                <c:pt idx="4">
                  <c:v>-7.6305220883534142E-2</c:v>
                </c:pt>
                <c:pt idx="5">
                  <c:v>-8.8353413654618476E-2</c:v>
                </c:pt>
                <c:pt idx="6">
                  <c:v>-0.10843373493975904</c:v>
                </c:pt>
                <c:pt idx="7">
                  <c:v>-8.4337349397590355E-2</c:v>
                </c:pt>
                <c:pt idx="8">
                  <c:v>-7.2289156626506021E-2</c:v>
                </c:pt>
                <c:pt idx="9">
                  <c:v>-7.6305220883534142E-2</c:v>
                </c:pt>
                <c:pt idx="10">
                  <c:v>-4.4176706827309238E-2</c:v>
                </c:pt>
                <c:pt idx="11">
                  <c:v>-4.0160642570281124E-2</c:v>
                </c:pt>
                <c:pt idx="12">
                  <c:v>-2.8112449799196786E-2</c:v>
                </c:pt>
              </c:numCache>
            </c:numRef>
          </c:val>
        </c:ser>
        <c:dLbls>
          <c:showLegendKey val="0"/>
          <c:showVal val="0"/>
          <c:showCatName val="0"/>
          <c:showSerName val="0"/>
          <c:showPercent val="0"/>
          <c:showBubbleSize val="0"/>
        </c:dLbls>
        <c:gapWidth val="32"/>
        <c:overlap val="100"/>
        <c:axId val="221906816"/>
        <c:axId val="221908352"/>
      </c:barChart>
      <c:barChart>
        <c:barDir val="bar"/>
        <c:grouping val="stacked"/>
        <c:varyColors val="0"/>
        <c:ser>
          <c:idx val="0"/>
          <c:order val="0"/>
          <c:tx>
            <c:strRef>
              <c:f>'Q2'!$O$2</c:f>
              <c:strCache>
                <c:ptCount val="1"/>
                <c:pt idx="0">
                  <c:v>Neutral (2015)</c:v>
                </c:pt>
              </c:strCache>
            </c:strRef>
          </c:tx>
          <c:spPr>
            <a:solidFill>
              <a:schemeClr val="bg1">
                <a:lumMod val="85000"/>
              </a:schemeClr>
            </a:solidFill>
          </c:spPr>
          <c:invertIfNegative val="0"/>
          <c:cat>
            <c:strRef>
              <c:f>'Q2'!$L$21:$L$33</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'Q2'!$O$3:$O$15</c:f>
              <c:numCache>
                <c:formatCode>0%</c:formatCode>
                <c:ptCount val="13"/>
                <c:pt idx="0">
                  <c:v>0.13520408163265307</c:v>
                </c:pt>
                <c:pt idx="1">
                  <c:v>0.1326530612244898</c:v>
                </c:pt>
                <c:pt idx="2">
                  <c:v>0.14030612244897958</c:v>
                </c:pt>
                <c:pt idx="3">
                  <c:v>0.12244897959183673</c:v>
                </c:pt>
                <c:pt idx="4">
                  <c:v>0.1326530612244898</c:v>
                </c:pt>
                <c:pt idx="5">
                  <c:v>0.11989795918367346</c:v>
                </c:pt>
                <c:pt idx="6">
                  <c:v>9.6938775510204078E-2</c:v>
                </c:pt>
                <c:pt idx="7">
                  <c:v>9.9489795918367346E-2</c:v>
                </c:pt>
                <c:pt idx="8">
                  <c:v>9.9489795918367346E-2</c:v>
                </c:pt>
                <c:pt idx="9">
                  <c:v>7.9081632653061229E-2</c:v>
                </c:pt>
                <c:pt idx="10">
                  <c:v>0.11989795918367346</c:v>
                </c:pt>
                <c:pt idx="11">
                  <c:v>7.3979591836734693E-2</c:v>
                </c:pt>
                <c:pt idx="12">
                  <c:v>8.1632653061224483E-2</c:v>
                </c:pt>
              </c:numCache>
            </c:numRef>
          </c:val>
        </c:ser>
        <c:ser>
          <c:idx val="1"/>
          <c:order val="1"/>
          <c:tx>
            <c:strRef>
              <c:f>'Q2'!$N$2</c:f>
              <c:strCache>
                <c:ptCount val="1"/>
                <c:pt idx="0">
                  <c:v>Agree (2015)</c:v>
                </c:pt>
              </c:strCache>
            </c:strRef>
          </c:tx>
          <c:spPr>
            <a:solidFill>
              <a:srgbClr val="6ABE84"/>
            </a:solidFill>
          </c:spPr>
          <c:invertIfNegative val="0"/>
          <c:dLbls>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dLbls>
          <c:cat>
            <c:strRef>
              <c:f>'Q2'!$L$21:$L$33</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'Q2'!$N$3:$N$15</c:f>
              <c:numCache>
                <c:formatCode>0%</c:formatCode>
                <c:ptCount val="13"/>
                <c:pt idx="0">
                  <c:v>0.26020408163265307</c:v>
                </c:pt>
                <c:pt idx="1">
                  <c:v>0.29081632653061223</c:v>
                </c:pt>
                <c:pt idx="2">
                  <c:v>0.26530612244897961</c:v>
                </c:pt>
                <c:pt idx="3">
                  <c:v>0.30612244897959184</c:v>
                </c:pt>
                <c:pt idx="4">
                  <c:v>0.34183673469387754</c:v>
                </c:pt>
                <c:pt idx="5">
                  <c:v>0.27551020408163263</c:v>
                </c:pt>
                <c:pt idx="6">
                  <c:v>0.38265306122448978</c:v>
                </c:pt>
                <c:pt idx="7">
                  <c:v>0.2857142857142857</c:v>
                </c:pt>
                <c:pt idx="8">
                  <c:v>0.36734693877551022</c:v>
                </c:pt>
                <c:pt idx="9">
                  <c:v>0.34183673469387754</c:v>
                </c:pt>
                <c:pt idx="10">
                  <c:v>0.37755102040816324</c:v>
                </c:pt>
                <c:pt idx="11">
                  <c:v>0.45918367346938777</c:v>
                </c:pt>
                <c:pt idx="12">
                  <c:v>0.33163265306122447</c:v>
                </c:pt>
              </c:numCache>
            </c:numRef>
          </c:val>
        </c:ser>
        <c:ser>
          <c:idx val="2"/>
          <c:order val="2"/>
          <c:tx>
            <c:strRef>
              <c:f>'Q2'!$M$2</c:f>
              <c:strCache>
                <c:ptCount val="1"/>
                <c:pt idx="0">
                  <c:v>Strongly Agree (2015)</c:v>
                </c:pt>
              </c:strCache>
            </c:strRef>
          </c:tx>
          <c:spPr>
            <a:solidFill>
              <a:srgbClr val="079948"/>
            </a:solidFill>
          </c:spPr>
          <c:invertIfNegative val="0"/>
          <c:dLbls>
            <c:txPr>
              <a:bodyPr/>
              <a:lstStyle/>
              <a:p>
                <a:pPr>
                  <a:defRPr sz="1400">
                    <a:solidFill>
                      <a:schemeClr val="bg1"/>
                    </a:solidFill>
                  </a:defRPr>
                </a:pPr>
                <a:endParaRPr lang="en-US"/>
              </a:p>
            </c:txPr>
            <c:dLblPos val="ctr"/>
            <c:showLegendKey val="0"/>
            <c:showVal val="1"/>
            <c:showCatName val="0"/>
            <c:showSerName val="0"/>
            <c:showPercent val="0"/>
            <c:showBubbleSize val="0"/>
            <c:showLeaderLines val="0"/>
          </c:dLbls>
          <c:cat>
            <c:strRef>
              <c:f>'Q2'!$L$21:$L$33</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'Q2'!$M$3:$M$15</c:f>
              <c:numCache>
                <c:formatCode>0%</c:formatCode>
                <c:ptCount val="13"/>
                <c:pt idx="0">
                  <c:v>0.12244897959183673</c:v>
                </c:pt>
                <c:pt idx="1">
                  <c:v>0.13775510204081631</c:v>
                </c:pt>
                <c:pt idx="2">
                  <c:v>0.16326530612244897</c:v>
                </c:pt>
                <c:pt idx="3">
                  <c:v>0.15816326530612246</c:v>
                </c:pt>
                <c:pt idx="4">
                  <c:v>0.18367346938775511</c:v>
                </c:pt>
                <c:pt idx="5">
                  <c:v>0.2857142857142857</c:v>
                </c:pt>
                <c:pt idx="6">
                  <c:v>0.19897959183673469</c:v>
                </c:pt>
                <c:pt idx="7">
                  <c:v>0.32142857142857145</c:v>
                </c:pt>
                <c:pt idx="8">
                  <c:v>0.25</c:v>
                </c:pt>
                <c:pt idx="9">
                  <c:v>0.2857142857142857</c:v>
                </c:pt>
                <c:pt idx="10">
                  <c:v>0.26530612244897961</c:v>
                </c:pt>
                <c:pt idx="11">
                  <c:v>0.25510204081632654</c:v>
                </c:pt>
                <c:pt idx="12">
                  <c:v>0.42346938775510207</c:v>
                </c:pt>
              </c:numCache>
            </c:numRef>
          </c:val>
        </c:ser>
        <c:ser>
          <c:idx val="5"/>
          <c:order val="3"/>
          <c:tx>
            <c:strRef>
              <c:f>'Q2'!$P$2</c:f>
              <c:strCache>
                <c:ptCount val="1"/>
                <c:pt idx="0">
                  <c:v>Neutral (2015)</c:v>
                </c:pt>
              </c:strCache>
            </c:strRef>
          </c:tx>
          <c:spPr>
            <a:solidFill>
              <a:schemeClr val="bg1">
                <a:lumMod val="85000"/>
              </a:schemeClr>
            </a:solidFill>
          </c:spPr>
          <c:invertIfNegative val="0"/>
          <c:cat>
            <c:strRef>
              <c:f>'Q2'!$L$21:$L$33</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'Q2'!$P$3:$P$15</c:f>
              <c:numCache>
                <c:formatCode>0%</c:formatCode>
                <c:ptCount val="13"/>
                <c:pt idx="0">
                  <c:v>-0.13520408163265307</c:v>
                </c:pt>
                <c:pt idx="1">
                  <c:v>-0.1326530612244898</c:v>
                </c:pt>
                <c:pt idx="2">
                  <c:v>-0.14030612244897958</c:v>
                </c:pt>
                <c:pt idx="3">
                  <c:v>-0.12244897959183673</c:v>
                </c:pt>
                <c:pt idx="4">
                  <c:v>-0.1326530612244898</c:v>
                </c:pt>
                <c:pt idx="5">
                  <c:v>-0.11989795918367346</c:v>
                </c:pt>
                <c:pt idx="6">
                  <c:v>-9.6938775510204078E-2</c:v>
                </c:pt>
                <c:pt idx="7">
                  <c:v>-9.9489795918367346E-2</c:v>
                </c:pt>
                <c:pt idx="8">
                  <c:v>-9.9489795918367346E-2</c:v>
                </c:pt>
                <c:pt idx="9">
                  <c:v>-7.9081632653061229E-2</c:v>
                </c:pt>
                <c:pt idx="10">
                  <c:v>-0.11989795918367346</c:v>
                </c:pt>
                <c:pt idx="11">
                  <c:v>-7.3979591836734693E-2</c:v>
                </c:pt>
                <c:pt idx="12">
                  <c:v>-8.1632653061224483E-2</c:v>
                </c:pt>
              </c:numCache>
            </c:numRef>
          </c:val>
        </c:ser>
        <c:ser>
          <c:idx val="3"/>
          <c:order val="4"/>
          <c:tx>
            <c:strRef>
              <c:f>'Q2'!$Q$2</c:f>
              <c:strCache>
                <c:ptCount val="1"/>
                <c:pt idx="0">
                  <c:v>Disagree (2015)</c:v>
                </c:pt>
              </c:strCache>
            </c:strRef>
          </c:tx>
          <c:spPr>
            <a:solidFill>
              <a:srgbClr val="F8A764"/>
            </a:solidFill>
          </c:spPr>
          <c:invertIfNegative val="0"/>
          <c:dLbls>
            <c:dLbl>
              <c:idx val="12"/>
              <c:delete val="1"/>
            </c:dLbl>
            <c:txPr>
              <a:bodyPr/>
              <a:lstStyle/>
              <a:p>
                <a:pPr>
                  <a:defRPr sz="1400"/>
                </a:pPr>
                <a:endParaRPr lang="en-US"/>
              </a:p>
            </c:txPr>
            <c:showLegendKey val="0"/>
            <c:showVal val="1"/>
            <c:showCatName val="0"/>
            <c:showSerName val="0"/>
            <c:showPercent val="0"/>
            <c:showBubbleSize val="0"/>
            <c:showLeaderLines val="0"/>
          </c:dLbls>
          <c:cat>
            <c:strRef>
              <c:f>'Q2'!$L$21:$L$33</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'Q2'!$Q$3:$Q$15</c:f>
              <c:numCache>
                <c:formatCode>0%</c:formatCode>
                <c:ptCount val="13"/>
                <c:pt idx="0">
                  <c:v>-0.13775510204081631</c:v>
                </c:pt>
                <c:pt idx="1">
                  <c:v>-0.14795918367346939</c:v>
                </c:pt>
                <c:pt idx="2">
                  <c:v>-0.1326530612244898</c:v>
                </c:pt>
                <c:pt idx="3">
                  <c:v>-0.15306122448979592</c:v>
                </c:pt>
                <c:pt idx="4">
                  <c:v>-0.11224489795918367</c:v>
                </c:pt>
                <c:pt idx="5">
                  <c:v>-7.6530612244897961E-2</c:v>
                </c:pt>
                <c:pt idx="6">
                  <c:v>-0.11734693877551021</c:v>
                </c:pt>
                <c:pt idx="7">
                  <c:v>-9.1836734693877556E-2</c:v>
                </c:pt>
                <c:pt idx="8">
                  <c:v>-8.1632653061224483E-2</c:v>
                </c:pt>
                <c:pt idx="9">
                  <c:v>-0.10714285714285714</c:v>
                </c:pt>
                <c:pt idx="10">
                  <c:v>-5.1020408163265307E-2</c:v>
                </c:pt>
                <c:pt idx="11">
                  <c:v>-7.1428571428571425E-2</c:v>
                </c:pt>
                <c:pt idx="12">
                  <c:v>-3.5714285714285712E-2</c:v>
                </c:pt>
              </c:numCache>
            </c:numRef>
          </c:val>
        </c:ser>
        <c:ser>
          <c:idx val="4"/>
          <c:order val="5"/>
          <c:tx>
            <c:strRef>
              <c:f>'Q2'!$R$2</c:f>
              <c:strCache>
                <c:ptCount val="1"/>
                <c:pt idx="0">
                  <c:v>Strong Disagree (2015)</c:v>
                </c:pt>
              </c:strCache>
            </c:strRef>
          </c:tx>
          <c:spPr>
            <a:solidFill>
              <a:schemeClr val="accent6">
                <a:lumMod val="75000"/>
              </a:schemeClr>
            </a:solidFill>
          </c:spPr>
          <c:invertIfNegative val="0"/>
          <c:dLbls>
            <c:dLbl>
              <c:idx val="10"/>
              <c:delete val="1"/>
            </c:dLbl>
            <c:dLbl>
              <c:idx val="11"/>
              <c:delete val="1"/>
            </c:dLbl>
            <c:dLbl>
              <c:idx val="12"/>
              <c:delete val="1"/>
            </c:dLbl>
            <c:txPr>
              <a:bodyPr/>
              <a:lstStyle/>
              <a:p>
                <a:pPr>
                  <a:defRPr sz="1400"/>
                </a:pPr>
                <a:endParaRPr lang="en-US"/>
              </a:p>
            </c:txPr>
            <c:showLegendKey val="0"/>
            <c:showVal val="1"/>
            <c:showCatName val="0"/>
            <c:showSerName val="0"/>
            <c:showPercent val="0"/>
            <c:showBubbleSize val="0"/>
            <c:showLeaderLines val="0"/>
          </c:dLbls>
          <c:cat>
            <c:strRef>
              <c:f>'Q2'!$L$21:$L$33</c:f>
              <c:strCache>
                <c:ptCount val="13"/>
                <c:pt idx="0">
                  <c:v>Professional incentives</c:v>
                </c:pt>
                <c:pt idx="1">
                  <c:v>Changing administrative processes </c:v>
                </c:pt>
                <c:pt idx="2">
                  <c:v>Organisational structure </c:v>
                </c:pt>
                <c:pt idx="3">
                  <c:v>Recognition for career development </c:v>
                </c:pt>
                <c:pt idx="4">
                  <c:v>Existing infrastructure</c:v>
                </c:pt>
                <c:pt idx="5">
                  <c:v>Strategy and leadership</c:v>
                </c:pt>
                <c:pt idx="6">
                  <c:v>Support staff </c:v>
                </c:pt>
                <c:pt idx="7">
                  <c:v>Dedicated time</c:v>
                </c:pt>
                <c:pt idx="8">
                  <c:v>Staff development opportunities </c:v>
                </c:pt>
                <c:pt idx="9">
                  <c:v>Institutional culture </c:v>
                </c:pt>
                <c:pt idx="10">
                  <c:v>Colleagues' commitment </c:v>
                </c:pt>
                <c:pt idx="11">
                  <c:v>Colleagues' knowledge/expertise</c:v>
                </c:pt>
                <c:pt idx="12">
                  <c:v>Engagement from students/learners</c:v>
                </c:pt>
              </c:strCache>
            </c:strRef>
          </c:cat>
          <c:val>
            <c:numRef>
              <c:f>'Q2'!$R$3:$R$15</c:f>
              <c:numCache>
                <c:formatCode>0%</c:formatCode>
                <c:ptCount val="13"/>
                <c:pt idx="0">
                  <c:v>-0.17857142857142858</c:v>
                </c:pt>
                <c:pt idx="1">
                  <c:v>-0.11734693877551021</c:v>
                </c:pt>
                <c:pt idx="2">
                  <c:v>-0.12755102040816327</c:v>
                </c:pt>
                <c:pt idx="3">
                  <c:v>-0.11224489795918367</c:v>
                </c:pt>
                <c:pt idx="4">
                  <c:v>-7.6530612244897961E-2</c:v>
                </c:pt>
                <c:pt idx="5">
                  <c:v>-9.6938775510204078E-2</c:v>
                </c:pt>
                <c:pt idx="6">
                  <c:v>-7.6530612244897961E-2</c:v>
                </c:pt>
                <c:pt idx="7">
                  <c:v>-6.6326530612244902E-2</c:v>
                </c:pt>
                <c:pt idx="8">
                  <c:v>-7.6530612244897961E-2</c:v>
                </c:pt>
                <c:pt idx="9">
                  <c:v>-7.6530612244897961E-2</c:v>
                </c:pt>
                <c:pt idx="10">
                  <c:v>-3.5714285714285712E-2</c:v>
                </c:pt>
                <c:pt idx="11">
                  <c:v>-4.5918367346938778E-2</c:v>
                </c:pt>
                <c:pt idx="12">
                  <c:v>-2.5510204081632654E-2</c:v>
                </c:pt>
              </c:numCache>
            </c:numRef>
          </c:val>
        </c:ser>
        <c:dLbls>
          <c:showLegendKey val="0"/>
          <c:showVal val="0"/>
          <c:showCatName val="0"/>
          <c:showSerName val="0"/>
          <c:showPercent val="0"/>
          <c:showBubbleSize val="0"/>
        </c:dLbls>
        <c:gapWidth val="121"/>
        <c:overlap val="100"/>
        <c:axId val="221923968"/>
        <c:axId val="221922432"/>
      </c:barChart>
      <c:catAx>
        <c:axId val="221906816"/>
        <c:scaling>
          <c:orientation val="minMax"/>
        </c:scaling>
        <c:delete val="0"/>
        <c:axPos val="l"/>
        <c:majorGridlines/>
        <c:numFmt formatCode="General" sourceLinked="1"/>
        <c:majorTickMark val="none"/>
        <c:minorTickMark val="none"/>
        <c:tickLblPos val="low"/>
        <c:txPr>
          <a:bodyPr anchor="t" anchorCtr="1"/>
          <a:lstStyle/>
          <a:p>
            <a:pPr>
              <a:defRPr sz="2000">
                <a:solidFill>
                  <a:sysClr val="windowText" lastClr="000000"/>
                </a:solidFill>
              </a:defRPr>
            </a:pPr>
            <a:endParaRPr lang="en-US"/>
          </a:p>
        </c:txPr>
        <c:crossAx val="221908352"/>
        <c:crosses val="autoZero"/>
        <c:auto val="0"/>
        <c:lblAlgn val="ctr"/>
        <c:lblOffset val="100"/>
        <c:noMultiLvlLbl val="0"/>
      </c:catAx>
      <c:valAx>
        <c:axId val="221908352"/>
        <c:scaling>
          <c:orientation val="minMax"/>
        </c:scaling>
        <c:delete val="0"/>
        <c:axPos val="b"/>
        <c:numFmt formatCode="0%" sourceLinked="1"/>
        <c:majorTickMark val="out"/>
        <c:minorTickMark val="none"/>
        <c:tickLblPos val="nextTo"/>
        <c:txPr>
          <a:bodyPr/>
          <a:lstStyle/>
          <a:p>
            <a:pPr>
              <a:defRPr sz="1400"/>
            </a:pPr>
            <a:endParaRPr lang="en-US"/>
          </a:p>
        </c:txPr>
        <c:crossAx val="221906816"/>
        <c:crosses val="autoZero"/>
        <c:crossBetween val="between"/>
      </c:valAx>
      <c:valAx>
        <c:axId val="221922432"/>
        <c:scaling>
          <c:orientation val="minMax"/>
        </c:scaling>
        <c:delete val="0"/>
        <c:axPos val="t"/>
        <c:numFmt formatCode="0%" sourceLinked="1"/>
        <c:majorTickMark val="out"/>
        <c:minorTickMark val="none"/>
        <c:tickLblPos val="nextTo"/>
        <c:txPr>
          <a:bodyPr/>
          <a:lstStyle/>
          <a:p>
            <a:pPr>
              <a:defRPr sz="1400"/>
            </a:pPr>
            <a:endParaRPr lang="en-US"/>
          </a:p>
        </c:txPr>
        <c:crossAx val="221923968"/>
        <c:crosses val="max"/>
        <c:crossBetween val="between"/>
      </c:valAx>
      <c:catAx>
        <c:axId val="221923968"/>
        <c:scaling>
          <c:orientation val="minMax"/>
        </c:scaling>
        <c:delete val="1"/>
        <c:axPos val="l"/>
        <c:majorTickMark val="out"/>
        <c:minorTickMark val="none"/>
        <c:tickLblPos val="nextTo"/>
        <c:crossAx val="221922432"/>
        <c:crosses val="autoZero"/>
        <c:auto val="1"/>
        <c:lblAlgn val="ctr"/>
        <c:lblOffset val="100"/>
        <c:noMultiLvlLbl val="0"/>
      </c:catAx>
    </c:plotArea>
    <c:legend>
      <c:legendPos val="b"/>
      <c:legendEntry>
        <c:idx val="0"/>
        <c:delete val="1"/>
      </c:legendEntry>
      <c:legendEntry>
        <c:idx val="6"/>
        <c:delete val="1"/>
      </c:legendEntry>
      <c:layout>
        <c:manualLayout>
          <c:xMode val="edge"/>
          <c:yMode val="edge"/>
          <c:x val="0.1581180806521453"/>
          <c:y val="0.88662956494663192"/>
          <c:w val="0.82484070635814355"/>
          <c:h val="7.219517781354134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b="1" i="0" baseline="0">
                <a:effectLst/>
              </a:rPr>
              <a:t>2. Would you describe the following as an enabler/driver for you in your use of Learning Technology? (2014 and 2015 change in agreement)</a:t>
            </a:r>
            <a:endParaRPr lang="en-GB" sz="2000">
              <a:effectLst/>
            </a:endParaRPr>
          </a:p>
        </c:rich>
      </c:tx>
      <c:layout/>
      <c:overlay val="0"/>
    </c:title>
    <c:autoTitleDeleted val="0"/>
    <c:plotArea>
      <c:layout>
        <c:manualLayout>
          <c:layoutTarget val="inner"/>
          <c:xMode val="edge"/>
          <c:yMode val="edge"/>
          <c:x val="0.38251681339338561"/>
          <c:y val="0.13634317182744796"/>
          <c:w val="0.57584219255589286"/>
          <c:h val="0.7627988277781067"/>
        </c:manualLayout>
      </c:layout>
      <c:barChart>
        <c:barDir val="bar"/>
        <c:grouping val="clustered"/>
        <c:varyColors val="0"/>
        <c:ser>
          <c:idx val="0"/>
          <c:order val="0"/>
          <c:tx>
            <c:strRef>
              <c:f>'Q2'!$C$36</c:f>
              <c:strCache>
                <c:ptCount val="1"/>
                <c:pt idx="0">
                  <c:v>Change in agreement</c:v>
                </c:pt>
              </c:strCache>
            </c:strRef>
          </c:tx>
          <c:invertIfNegative val="0"/>
          <c:dLbls>
            <c:dLbl>
              <c:idx val="4"/>
              <c:layout/>
              <c:spPr/>
              <c:txPr>
                <a:bodyPr/>
                <a:lstStyle/>
                <a:p>
                  <a:pPr>
                    <a:defRPr sz="1400">
                      <a:solidFill>
                        <a:sysClr val="windowText" lastClr="000000"/>
                      </a:solidFill>
                    </a:defRPr>
                  </a:pPr>
                  <a:endParaRPr lang="en-US"/>
                </a:p>
              </c:txPr>
              <c:dLblPos val="outEnd"/>
              <c:showLegendKey val="0"/>
              <c:showVal val="1"/>
              <c:showCatName val="0"/>
              <c:showSerName val="0"/>
              <c:showPercent val="0"/>
              <c:showBubbleSize val="0"/>
            </c:dLbl>
            <c:dLbl>
              <c:idx val="5"/>
              <c:layout/>
              <c:spPr/>
              <c:txPr>
                <a:bodyPr/>
                <a:lstStyle/>
                <a:p>
                  <a:pPr>
                    <a:defRPr sz="1400">
                      <a:solidFill>
                        <a:sysClr val="windowText" lastClr="000000"/>
                      </a:solidFill>
                    </a:defRPr>
                  </a:pPr>
                  <a:endParaRPr lang="en-US"/>
                </a:p>
              </c:txPr>
              <c:dLblPos val="outEnd"/>
              <c:showLegendKey val="0"/>
              <c:showVal val="1"/>
              <c:showCatName val="0"/>
              <c:showSerName val="0"/>
              <c:showPercent val="0"/>
              <c:showBubbleSize val="0"/>
            </c:dLbl>
            <c:dLbl>
              <c:idx val="6"/>
              <c:layout/>
              <c:spPr/>
              <c:txPr>
                <a:bodyPr/>
                <a:lstStyle/>
                <a:p>
                  <a:pPr>
                    <a:defRPr sz="1400">
                      <a:solidFill>
                        <a:sysClr val="windowText" lastClr="000000"/>
                      </a:solidFill>
                    </a:defRPr>
                  </a:pPr>
                  <a:endParaRPr lang="en-US"/>
                </a:p>
              </c:txPr>
              <c:dLblPos val="outEnd"/>
              <c:showLegendKey val="0"/>
              <c:showVal val="1"/>
              <c:showCatName val="0"/>
              <c:showSerName val="0"/>
              <c:showPercent val="0"/>
              <c:showBubbleSize val="0"/>
            </c:dLbl>
            <c:txPr>
              <a:bodyPr/>
              <a:lstStyle/>
              <a:p>
                <a:pPr>
                  <a:defRPr sz="1400">
                    <a:solidFill>
                      <a:schemeClr val="bg1"/>
                    </a:solidFill>
                  </a:defRPr>
                </a:pPr>
                <a:endParaRPr lang="en-US"/>
              </a:p>
            </c:txPr>
            <c:dLblPos val="inEnd"/>
            <c:showLegendKey val="0"/>
            <c:showVal val="1"/>
            <c:showCatName val="0"/>
            <c:showSerName val="0"/>
            <c:showPercent val="0"/>
            <c:showBubbleSize val="0"/>
            <c:showLeaderLines val="0"/>
          </c:dLbls>
          <c:cat>
            <c:strRef>
              <c:f>'Q2'!$B$37:$B$49</c:f>
              <c:strCache>
                <c:ptCount val="13"/>
                <c:pt idx="0">
                  <c:v>Strategy and leadership</c:v>
                </c:pt>
                <c:pt idx="1">
                  <c:v>Dedicated time</c:v>
                </c:pt>
                <c:pt idx="2">
                  <c:v>Organisational structure </c:v>
                </c:pt>
                <c:pt idx="3">
                  <c:v>Colleagues' commitment </c:v>
                </c:pt>
                <c:pt idx="4">
                  <c:v>Institutional culture </c:v>
                </c:pt>
                <c:pt idx="5">
                  <c:v>Colleagues' knowledge/expertise</c:v>
                </c:pt>
                <c:pt idx="6">
                  <c:v>Recognition for career development </c:v>
                </c:pt>
                <c:pt idx="7">
                  <c:v>Engagement from students/learners</c:v>
                </c:pt>
                <c:pt idx="8">
                  <c:v>Support staff </c:v>
                </c:pt>
                <c:pt idx="9">
                  <c:v>Existing infrastructure</c:v>
                </c:pt>
                <c:pt idx="10">
                  <c:v>Changing administrative processes </c:v>
                </c:pt>
                <c:pt idx="11">
                  <c:v>Staff development opportunities </c:v>
                </c:pt>
                <c:pt idx="12">
                  <c:v>Professional incentives</c:v>
                </c:pt>
              </c:strCache>
            </c:strRef>
          </c:cat>
          <c:val>
            <c:numRef>
              <c:f>'Q2'!$C$37:$C$49</c:f>
              <c:numCache>
                <c:formatCode>0.0%</c:formatCode>
                <c:ptCount val="13"/>
                <c:pt idx="0">
                  <c:v>-6.1265470043439074E-2</c:v>
                </c:pt>
                <c:pt idx="1">
                  <c:v>-4.3459552495697107E-2</c:v>
                </c:pt>
                <c:pt idx="2">
                  <c:v>-4.1308089500860568E-2</c:v>
                </c:pt>
                <c:pt idx="3">
                  <c:v>-2.3809523809523947E-2</c:v>
                </c:pt>
                <c:pt idx="4">
                  <c:v>-2.9710679452504829E-3</c:v>
                </c:pt>
                <c:pt idx="5">
                  <c:v>7.4584050487664921E-3</c:v>
                </c:pt>
                <c:pt idx="6">
                  <c:v>1.0470453241537614E-2</c:v>
                </c:pt>
                <c:pt idx="7">
                  <c:v>2.8194410294238192E-2</c:v>
                </c:pt>
                <c:pt idx="8">
                  <c:v>3.1431849848373106E-2</c:v>
                </c:pt>
                <c:pt idx="9">
                  <c:v>3.1534300467174758E-2</c:v>
                </c:pt>
                <c:pt idx="10">
                  <c:v>3.4997131382673519E-2</c:v>
                </c:pt>
                <c:pt idx="11">
                  <c:v>6.3130071305630642E-2</c:v>
                </c:pt>
                <c:pt idx="12">
                  <c:v>6.5383984919268945E-2</c:v>
                </c:pt>
              </c:numCache>
            </c:numRef>
          </c:val>
        </c:ser>
        <c:dLbls>
          <c:showLegendKey val="0"/>
          <c:showVal val="0"/>
          <c:showCatName val="0"/>
          <c:showSerName val="0"/>
          <c:showPercent val="0"/>
          <c:showBubbleSize val="0"/>
        </c:dLbls>
        <c:gapWidth val="72"/>
        <c:axId val="221959680"/>
        <c:axId val="221961216"/>
      </c:barChart>
      <c:catAx>
        <c:axId val="221959680"/>
        <c:scaling>
          <c:orientation val="minMax"/>
        </c:scaling>
        <c:delete val="0"/>
        <c:axPos val="l"/>
        <c:majorGridlines/>
        <c:majorTickMark val="out"/>
        <c:minorTickMark val="none"/>
        <c:tickLblPos val="low"/>
        <c:txPr>
          <a:bodyPr/>
          <a:lstStyle/>
          <a:p>
            <a:pPr>
              <a:defRPr sz="2000"/>
            </a:pPr>
            <a:endParaRPr lang="en-US"/>
          </a:p>
        </c:txPr>
        <c:crossAx val="221961216"/>
        <c:crosses val="autoZero"/>
        <c:auto val="1"/>
        <c:lblAlgn val="ctr"/>
        <c:lblOffset val="100"/>
        <c:noMultiLvlLbl val="0"/>
      </c:catAx>
      <c:valAx>
        <c:axId val="221961216"/>
        <c:scaling>
          <c:orientation val="minMax"/>
        </c:scaling>
        <c:delete val="0"/>
        <c:axPos val="b"/>
        <c:numFmt formatCode="0.0%" sourceLinked="1"/>
        <c:majorTickMark val="out"/>
        <c:minorTickMark val="none"/>
        <c:tickLblPos val="nextTo"/>
        <c:txPr>
          <a:bodyPr/>
          <a:lstStyle/>
          <a:p>
            <a:pPr>
              <a:defRPr sz="1400"/>
            </a:pPr>
            <a:endParaRPr lang="en-US"/>
          </a:p>
        </c:txPr>
        <c:crossAx val="22195968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200" b="1" i="0" baseline="0">
                <a:effectLst/>
              </a:rPr>
              <a:t>2. Would you describe the following as an enabler/driver for you in your use of Learning Technology? (Changes in relative rank 2014 to 2015) </a:t>
            </a:r>
            <a:endParaRPr lang="en-GB" sz="1050">
              <a:effectLst/>
            </a:endParaRPr>
          </a:p>
        </c:rich>
      </c:tx>
      <c:overlay val="1"/>
    </c:title>
    <c:autoTitleDeleted val="0"/>
    <c:plotArea>
      <c:layout>
        <c:manualLayout>
          <c:layoutTarget val="inner"/>
          <c:xMode val="edge"/>
          <c:yMode val="edge"/>
          <c:x val="0.17802039560580452"/>
          <c:y val="6.4192894161766059E-2"/>
          <c:w val="0.59670846231972097"/>
          <c:h val="0.86358846759081964"/>
        </c:manualLayout>
      </c:layout>
      <c:lineChart>
        <c:grouping val="standard"/>
        <c:varyColors val="0"/>
        <c:ser>
          <c:idx val="0"/>
          <c:order val="0"/>
          <c:tx>
            <c:strRef>
              <c:f>'Q2'!$Z$3</c:f>
              <c:strCache>
                <c:ptCount val="1"/>
                <c:pt idx="0">
                  <c:v>Professional incentives</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'Q2'!$AA$3:$AD$3</c:f>
              <c:numCache>
                <c:formatCode>General</c:formatCode>
                <c:ptCount val="4"/>
                <c:pt idx="0">
                  <c:v>1</c:v>
                </c:pt>
                <c:pt idx="1">
                  <c:v>1</c:v>
                </c:pt>
                <c:pt idx="2">
                  <c:v>1</c:v>
                </c:pt>
                <c:pt idx="3">
                  <c:v>1</c:v>
                </c:pt>
              </c:numCache>
            </c:numRef>
          </c:val>
          <c:smooth val="0"/>
        </c:ser>
        <c:ser>
          <c:idx val="1"/>
          <c:order val="1"/>
          <c:tx>
            <c:strRef>
              <c:f>'Q2'!$Z$4</c:f>
              <c:strCache>
                <c:ptCount val="1"/>
                <c:pt idx="0">
                  <c:v>Changing administrative processes </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'Q2'!$AA$4:$AD$4</c:f>
              <c:numCache>
                <c:formatCode>General</c:formatCode>
                <c:ptCount val="4"/>
                <c:pt idx="0">
                  <c:v>2</c:v>
                </c:pt>
                <c:pt idx="1">
                  <c:v>2</c:v>
                </c:pt>
                <c:pt idx="2">
                  <c:v>2</c:v>
                </c:pt>
                <c:pt idx="3">
                  <c:v>2</c:v>
                </c:pt>
              </c:numCache>
            </c:numRef>
          </c:val>
          <c:smooth val="0"/>
        </c:ser>
        <c:ser>
          <c:idx val="2"/>
          <c:order val="2"/>
          <c:tx>
            <c:strRef>
              <c:f>'Q2'!$Z$5</c:f>
              <c:strCache>
                <c:ptCount val="1"/>
                <c:pt idx="0">
                  <c:v>Organisational structure </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'Q2'!$AA$5:$AD$5</c:f>
              <c:numCache>
                <c:formatCode>General</c:formatCode>
                <c:ptCount val="4"/>
                <c:pt idx="0">
                  <c:v>4</c:v>
                </c:pt>
                <c:pt idx="1">
                  <c:v>4</c:v>
                </c:pt>
                <c:pt idx="2">
                  <c:v>3</c:v>
                </c:pt>
                <c:pt idx="3">
                  <c:v>3</c:v>
                </c:pt>
              </c:numCache>
            </c:numRef>
          </c:val>
          <c:smooth val="0"/>
        </c:ser>
        <c:ser>
          <c:idx val="3"/>
          <c:order val="3"/>
          <c:tx>
            <c:strRef>
              <c:f>'Q2'!$Z$6</c:f>
              <c:strCache>
                <c:ptCount val="1"/>
                <c:pt idx="0">
                  <c:v>Recognition for career development </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'Q2'!$AA$6:$AD$6</c:f>
              <c:numCache>
                <c:formatCode>General</c:formatCode>
                <c:ptCount val="4"/>
                <c:pt idx="0">
                  <c:v>3</c:v>
                </c:pt>
                <c:pt idx="1">
                  <c:v>3</c:v>
                </c:pt>
                <c:pt idx="2">
                  <c:v>4</c:v>
                </c:pt>
                <c:pt idx="3">
                  <c:v>4</c:v>
                </c:pt>
              </c:numCache>
            </c:numRef>
          </c:val>
          <c:smooth val="0"/>
        </c:ser>
        <c:ser>
          <c:idx val="4"/>
          <c:order val="4"/>
          <c:tx>
            <c:strRef>
              <c:f>'Q2'!$Z$7</c:f>
              <c:strCache>
                <c:ptCount val="1"/>
                <c:pt idx="0">
                  <c:v>Existing infrastructure</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'Q2'!$AA$7:$AD$7</c:f>
              <c:numCache>
                <c:formatCode>General</c:formatCode>
                <c:ptCount val="4"/>
                <c:pt idx="0">
                  <c:v>5</c:v>
                </c:pt>
                <c:pt idx="1">
                  <c:v>5</c:v>
                </c:pt>
                <c:pt idx="2">
                  <c:v>5</c:v>
                </c:pt>
                <c:pt idx="3">
                  <c:v>5</c:v>
                </c:pt>
              </c:numCache>
            </c:numRef>
          </c:val>
          <c:smooth val="0"/>
        </c:ser>
        <c:ser>
          <c:idx val="5"/>
          <c:order val="5"/>
          <c:tx>
            <c:strRef>
              <c:f>'Q2'!$Z$8</c:f>
              <c:strCache>
                <c:ptCount val="1"/>
                <c:pt idx="0">
                  <c:v>Strategy and leadership</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'Q2'!$AA$8:$AD$8</c:f>
              <c:numCache>
                <c:formatCode>General</c:formatCode>
                <c:ptCount val="4"/>
                <c:pt idx="0">
                  <c:v>8</c:v>
                </c:pt>
                <c:pt idx="1">
                  <c:v>8</c:v>
                </c:pt>
                <c:pt idx="2">
                  <c:v>6</c:v>
                </c:pt>
                <c:pt idx="3">
                  <c:v>6</c:v>
                </c:pt>
              </c:numCache>
            </c:numRef>
          </c:val>
          <c:smooth val="0"/>
        </c:ser>
        <c:ser>
          <c:idx val="6"/>
          <c:order val="6"/>
          <c:tx>
            <c:strRef>
              <c:f>'Q2'!$Z$9</c:f>
              <c:strCache>
                <c:ptCount val="1"/>
                <c:pt idx="0">
                  <c:v>Support staff </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'Q2'!$AA$9:$AD$9</c:f>
              <c:numCache>
                <c:formatCode>General</c:formatCode>
                <c:ptCount val="4"/>
                <c:pt idx="0">
                  <c:v>6</c:v>
                </c:pt>
                <c:pt idx="1">
                  <c:v>6</c:v>
                </c:pt>
                <c:pt idx="2">
                  <c:v>7</c:v>
                </c:pt>
                <c:pt idx="3">
                  <c:v>7</c:v>
                </c:pt>
              </c:numCache>
            </c:numRef>
          </c:val>
          <c:smooth val="0"/>
        </c:ser>
        <c:ser>
          <c:idx val="7"/>
          <c:order val="7"/>
          <c:tx>
            <c:strRef>
              <c:f>'Q2'!$Z$10</c:f>
              <c:strCache>
                <c:ptCount val="1"/>
                <c:pt idx="0">
                  <c:v>Dedicated time</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'Q2'!$AA$10:$AD$10</c:f>
              <c:numCache>
                <c:formatCode>General</c:formatCode>
                <c:ptCount val="4"/>
                <c:pt idx="0">
                  <c:v>10</c:v>
                </c:pt>
                <c:pt idx="1">
                  <c:v>10</c:v>
                </c:pt>
                <c:pt idx="2">
                  <c:v>8</c:v>
                </c:pt>
                <c:pt idx="3">
                  <c:v>8</c:v>
                </c:pt>
              </c:numCache>
            </c:numRef>
          </c:val>
          <c:smooth val="0"/>
        </c:ser>
        <c:ser>
          <c:idx val="8"/>
          <c:order val="8"/>
          <c:tx>
            <c:strRef>
              <c:f>'Q2'!$Z$11</c:f>
              <c:strCache>
                <c:ptCount val="1"/>
                <c:pt idx="0">
                  <c:v>Staff development opportunities </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'Q2'!$AA$11:$AD$11</c:f>
              <c:numCache>
                <c:formatCode>General</c:formatCode>
                <c:ptCount val="4"/>
                <c:pt idx="0">
                  <c:v>7</c:v>
                </c:pt>
                <c:pt idx="1">
                  <c:v>7</c:v>
                </c:pt>
                <c:pt idx="2">
                  <c:v>9</c:v>
                </c:pt>
                <c:pt idx="3">
                  <c:v>9</c:v>
                </c:pt>
              </c:numCache>
            </c:numRef>
          </c:val>
          <c:smooth val="0"/>
        </c:ser>
        <c:ser>
          <c:idx val="9"/>
          <c:order val="9"/>
          <c:tx>
            <c:strRef>
              <c:f>'Q2'!$Z$12</c:f>
              <c:strCache>
                <c:ptCount val="1"/>
                <c:pt idx="0">
                  <c:v>Institutional culture </c:v>
                </c:pt>
              </c:strCache>
            </c:strRef>
          </c:tx>
          <c:marker>
            <c:symbol val="none"/>
          </c:marker>
          <c:dLbls>
            <c:dLbl>
              <c:idx val="0"/>
              <c:delete val="1"/>
            </c:dLbl>
            <c:dLbl>
              <c:idx val="1"/>
              <c:delete val="1"/>
            </c:dLbl>
            <c:dLbl>
              <c:idx val="2"/>
              <c:delete val="1"/>
            </c:dLbl>
            <c:showLegendKey val="0"/>
            <c:showVal val="0"/>
            <c:showCatName val="0"/>
            <c:showSerName val="1"/>
            <c:showPercent val="0"/>
            <c:showBubbleSize val="0"/>
            <c:showLeaderLines val="0"/>
          </c:dLbls>
          <c:cat>
            <c:numRef>
              <c:f>'Q2'!$AA$2:$AD$2</c:f>
              <c:numCache>
                <c:formatCode>General</c:formatCode>
                <c:ptCount val="4"/>
                <c:pt idx="0">
                  <c:v>2014</c:v>
                </c:pt>
                <c:pt idx="1">
                  <c:v>2014</c:v>
                </c:pt>
                <c:pt idx="2">
                  <c:v>2015</c:v>
                </c:pt>
                <c:pt idx="3">
                  <c:v>2015</c:v>
                </c:pt>
              </c:numCache>
            </c:numRef>
          </c:cat>
          <c:val>
            <c:numRef>
              <c:f>'Q2'!$AA$12:$AD$12</c:f>
              <c:numCache>
                <c:formatCode>General</c:formatCode>
                <c:ptCount val="4"/>
                <c:pt idx="0">
                  <c:v>9</c:v>
                </c:pt>
                <c:pt idx="1">
                  <c:v>9</c:v>
                </c:pt>
                <c:pt idx="2">
                  <c:v>10</c:v>
                </c:pt>
                <c:pt idx="3">
                  <c:v>10</c:v>
                </c:pt>
              </c:numCache>
            </c:numRef>
          </c:val>
          <c:smooth val="0"/>
        </c:ser>
        <c:ser>
          <c:idx val="10"/>
          <c:order val="10"/>
          <c:tx>
            <c:strRef>
              <c:f>'Q2'!$Z$13</c:f>
              <c:strCache>
                <c:ptCount val="1"/>
                <c:pt idx="0">
                  <c:v>Colleagues' commitment </c:v>
                </c:pt>
              </c:strCache>
            </c:strRef>
          </c:tx>
          <c:marker>
            <c:symbol val="none"/>
          </c:marker>
          <c:dLbls>
            <c:dLbl>
              <c:idx val="0"/>
              <c:delete val="1"/>
            </c:dLbl>
            <c:dLbl>
              <c:idx val="1"/>
              <c:delete val="1"/>
            </c:dLbl>
            <c:dLbl>
              <c:idx val="2"/>
              <c:delete val="1"/>
            </c:dLbl>
            <c:dLbl>
              <c:idx val="3"/>
              <c:showLegendKey val="0"/>
              <c:showVal val="0"/>
              <c:showCatName val="0"/>
              <c:showSerName val="1"/>
              <c:showPercent val="0"/>
              <c:showBubbleSize val="0"/>
            </c:dLbl>
            <c:showLegendKey val="0"/>
            <c:showVal val="1"/>
            <c:showCatName val="0"/>
            <c:showSerName val="0"/>
            <c:showPercent val="0"/>
            <c:showBubbleSize val="0"/>
            <c:showLeaderLines val="0"/>
          </c:dLbls>
          <c:cat>
            <c:numRef>
              <c:f>'Q2'!$AA$2:$AD$2</c:f>
              <c:numCache>
                <c:formatCode>General</c:formatCode>
                <c:ptCount val="4"/>
                <c:pt idx="0">
                  <c:v>2014</c:v>
                </c:pt>
                <c:pt idx="1">
                  <c:v>2014</c:v>
                </c:pt>
                <c:pt idx="2">
                  <c:v>2015</c:v>
                </c:pt>
                <c:pt idx="3">
                  <c:v>2015</c:v>
                </c:pt>
              </c:numCache>
            </c:numRef>
          </c:cat>
          <c:val>
            <c:numRef>
              <c:f>'Q2'!$AA$13:$AD$13</c:f>
              <c:numCache>
                <c:formatCode>General</c:formatCode>
                <c:ptCount val="4"/>
                <c:pt idx="0">
                  <c:v>11</c:v>
                </c:pt>
                <c:pt idx="1">
                  <c:v>11</c:v>
                </c:pt>
                <c:pt idx="2">
                  <c:v>11</c:v>
                </c:pt>
                <c:pt idx="3">
                  <c:v>11</c:v>
                </c:pt>
              </c:numCache>
            </c:numRef>
          </c:val>
          <c:smooth val="0"/>
        </c:ser>
        <c:ser>
          <c:idx val="11"/>
          <c:order val="11"/>
          <c:tx>
            <c:strRef>
              <c:f>'Q2'!$Z$14</c:f>
              <c:strCache>
                <c:ptCount val="1"/>
                <c:pt idx="0">
                  <c:v>Colleagues' knowledge / expertise</c:v>
                </c:pt>
              </c:strCache>
            </c:strRef>
          </c:tx>
          <c:marker>
            <c:symbol val="none"/>
          </c:marker>
          <c:dLbls>
            <c:dLbl>
              <c:idx val="0"/>
              <c:delete val="1"/>
            </c:dLbl>
            <c:dLbl>
              <c:idx val="1"/>
              <c:delete val="1"/>
            </c:dLbl>
            <c:dLbl>
              <c:idx val="2"/>
              <c:delete val="1"/>
            </c:dLbl>
            <c:dLbl>
              <c:idx val="3"/>
              <c:showLegendKey val="0"/>
              <c:showVal val="0"/>
              <c:showCatName val="0"/>
              <c:showSerName val="1"/>
              <c:showPercent val="0"/>
              <c:showBubbleSize val="0"/>
            </c:dLbl>
            <c:showLegendKey val="0"/>
            <c:showVal val="1"/>
            <c:showCatName val="0"/>
            <c:showSerName val="0"/>
            <c:showPercent val="0"/>
            <c:showBubbleSize val="0"/>
            <c:showLeaderLines val="0"/>
          </c:dLbls>
          <c:cat>
            <c:numRef>
              <c:f>'Q2'!$AA$2:$AD$2</c:f>
              <c:numCache>
                <c:formatCode>General</c:formatCode>
                <c:ptCount val="4"/>
                <c:pt idx="0">
                  <c:v>2014</c:v>
                </c:pt>
                <c:pt idx="1">
                  <c:v>2014</c:v>
                </c:pt>
                <c:pt idx="2">
                  <c:v>2015</c:v>
                </c:pt>
                <c:pt idx="3">
                  <c:v>2015</c:v>
                </c:pt>
              </c:numCache>
            </c:numRef>
          </c:cat>
          <c:val>
            <c:numRef>
              <c:f>'Q2'!$AA$14:$AD$14</c:f>
              <c:numCache>
                <c:formatCode>General</c:formatCode>
                <c:ptCount val="4"/>
                <c:pt idx="0">
                  <c:v>12</c:v>
                </c:pt>
                <c:pt idx="1">
                  <c:v>12</c:v>
                </c:pt>
                <c:pt idx="2">
                  <c:v>12</c:v>
                </c:pt>
                <c:pt idx="3">
                  <c:v>12</c:v>
                </c:pt>
              </c:numCache>
            </c:numRef>
          </c:val>
          <c:smooth val="0"/>
        </c:ser>
        <c:ser>
          <c:idx val="12"/>
          <c:order val="12"/>
          <c:tx>
            <c:strRef>
              <c:f>'Q2'!$Z$15</c:f>
              <c:strCache>
                <c:ptCount val="1"/>
                <c:pt idx="0">
                  <c:v>Engagement from students / learners</c:v>
                </c:pt>
              </c:strCache>
            </c:strRef>
          </c:tx>
          <c:marker>
            <c:symbol val="none"/>
          </c:marker>
          <c:dLbls>
            <c:dLbl>
              <c:idx val="0"/>
              <c:delete val="1"/>
            </c:dLbl>
            <c:dLbl>
              <c:idx val="1"/>
              <c:delete val="1"/>
            </c:dLbl>
            <c:dLbl>
              <c:idx val="2"/>
              <c:delete val="1"/>
            </c:dLbl>
            <c:dLbl>
              <c:idx val="3"/>
              <c:showLegendKey val="0"/>
              <c:showVal val="0"/>
              <c:showCatName val="0"/>
              <c:showSerName val="1"/>
              <c:showPercent val="0"/>
              <c:showBubbleSize val="0"/>
            </c:dLbl>
            <c:showLegendKey val="0"/>
            <c:showVal val="1"/>
            <c:showCatName val="0"/>
            <c:showSerName val="0"/>
            <c:showPercent val="0"/>
            <c:showBubbleSize val="0"/>
            <c:showLeaderLines val="0"/>
          </c:dLbls>
          <c:cat>
            <c:numRef>
              <c:f>'Q2'!$AA$2:$AD$2</c:f>
              <c:numCache>
                <c:formatCode>General</c:formatCode>
                <c:ptCount val="4"/>
                <c:pt idx="0">
                  <c:v>2014</c:v>
                </c:pt>
                <c:pt idx="1">
                  <c:v>2014</c:v>
                </c:pt>
                <c:pt idx="2">
                  <c:v>2015</c:v>
                </c:pt>
                <c:pt idx="3">
                  <c:v>2015</c:v>
                </c:pt>
              </c:numCache>
            </c:numRef>
          </c:cat>
          <c:val>
            <c:numRef>
              <c:f>'Q2'!$AA$15:$AD$15</c:f>
              <c:numCache>
                <c:formatCode>General</c:formatCode>
                <c:ptCount val="4"/>
                <c:pt idx="0">
                  <c:v>13</c:v>
                </c:pt>
                <c:pt idx="1">
                  <c:v>13</c:v>
                </c:pt>
                <c:pt idx="2">
                  <c:v>13</c:v>
                </c:pt>
                <c:pt idx="3">
                  <c:v>13</c:v>
                </c:pt>
              </c:numCache>
            </c:numRef>
          </c:val>
          <c:smooth val="0"/>
        </c:ser>
        <c:dLbls>
          <c:showLegendKey val="0"/>
          <c:showVal val="1"/>
          <c:showCatName val="0"/>
          <c:showSerName val="0"/>
          <c:showPercent val="0"/>
          <c:showBubbleSize val="0"/>
        </c:dLbls>
        <c:marker val="1"/>
        <c:smooth val="0"/>
        <c:axId val="222175232"/>
        <c:axId val="222177152"/>
      </c:lineChart>
      <c:catAx>
        <c:axId val="222175232"/>
        <c:scaling>
          <c:orientation val="minMax"/>
        </c:scaling>
        <c:delete val="0"/>
        <c:axPos val="b"/>
        <c:title>
          <c:tx>
            <c:rich>
              <a:bodyPr/>
              <a:lstStyle/>
              <a:p>
                <a:pPr>
                  <a:defRPr/>
                </a:pPr>
                <a:r>
                  <a:rPr lang="en-GB"/>
                  <a:t>2014                                                    2015</a:t>
                </a:r>
              </a:p>
            </c:rich>
          </c:tx>
          <c:overlay val="0"/>
        </c:title>
        <c:numFmt formatCode="General" sourceLinked="1"/>
        <c:majorTickMark val="none"/>
        <c:minorTickMark val="none"/>
        <c:tickLblPos val="none"/>
        <c:crossAx val="222177152"/>
        <c:crosses val="autoZero"/>
        <c:auto val="1"/>
        <c:lblAlgn val="ctr"/>
        <c:lblOffset val="100"/>
        <c:noMultiLvlLbl val="0"/>
      </c:catAx>
      <c:valAx>
        <c:axId val="222177152"/>
        <c:scaling>
          <c:orientation val="minMax"/>
        </c:scaling>
        <c:delete val="0"/>
        <c:axPos val="l"/>
        <c:title>
          <c:tx>
            <c:rich>
              <a:bodyPr rot="-5400000" vert="horz"/>
              <a:lstStyle/>
              <a:p>
                <a:pPr>
                  <a:defRPr/>
                </a:pPr>
                <a:r>
                  <a:rPr lang="en-GB"/>
                  <a:t>&lt;- Low                                                        Ranked Agreement                               </a:t>
                </a:r>
                <a:r>
                  <a:rPr lang="en-GB" baseline="0"/>
                  <a:t>   </a:t>
                </a:r>
                <a:r>
                  <a:rPr lang="en-GB"/>
                  <a:t>                         High -&gt;</a:t>
                </a:r>
              </a:p>
            </c:rich>
          </c:tx>
          <c:layout>
            <c:manualLayout>
              <c:xMode val="edge"/>
              <c:yMode val="edge"/>
              <c:x val="0.1342865972649547"/>
              <c:y val="0.20159199265988942"/>
            </c:manualLayout>
          </c:layout>
          <c:overlay val="0"/>
        </c:title>
        <c:numFmt formatCode="General" sourceLinked="1"/>
        <c:majorTickMark val="none"/>
        <c:minorTickMark val="none"/>
        <c:tickLblPos val="none"/>
        <c:crossAx val="2221752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'Q3'!$B$1</c:f>
          <c:strCache>
            <c:ptCount val="1"/>
            <c:pt idx="0">
              <c:v>3. And how important do you expect the following will be for you in the coming year?</c:v>
            </c:pt>
          </c:strCache>
        </c:strRef>
      </c:tx>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38556442954559195"/>
          <c:y val="5.1119270978763849E-2"/>
          <c:w val="0.58858436579462514"/>
          <c:h val="0.83132546715071076"/>
        </c:manualLayout>
      </c:layout>
      <c:barChart>
        <c:barDir val="bar"/>
        <c:grouping val="stacked"/>
        <c:varyColors val="0"/>
        <c:ser>
          <c:idx val="2"/>
          <c:order val="0"/>
          <c:tx>
            <c:strRef>
              <c:f>'Q3'!$O$2</c:f>
              <c:strCache>
                <c:ptCount val="1"/>
                <c:pt idx="0">
                  <c:v>Neutral</c:v>
                </c:pt>
              </c:strCache>
            </c:strRef>
          </c:tx>
          <c:spPr>
            <a:solidFill>
              <a:schemeClr val="bg1">
                <a:lumMod val="85000"/>
              </a:schemeClr>
            </a:solidFill>
          </c:spPr>
          <c:invertIfNegative val="0"/>
          <c:dLbls>
            <c:delete val="1"/>
          </c:dLbls>
          <c:cat>
            <c:strRef>
              <c:f>'Q3'!$L$3:$L$21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'Q3'!$O$3:$O$21</c:f>
              <c:numCache>
                <c:formatCode>0%</c:formatCode>
                <c:ptCount val="19"/>
                <c:pt idx="0">
                  <c:v>0.11734693877551021</c:v>
                </c:pt>
                <c:pt idx="1">
                  <c:v>0.11479591836734694</c:v>
                </c:pt>
                <c:pt idx="2">
                  <c:v>0.11479591836734694</c:v>
                </c:pt>
                <c:pt idx="3">
                  <c:v>0.13775510204081631</c:v>
                </c:pt>
                <c:pt idx="4">
                  <c:v>0.10459183673469388</c:v>
                </c:pt>
                <c:pt idx="5">
                  <c:v>0.14540816326530612</c:v>
                </c:pt>
                <c:pt idx="6">
                  <c:v>0.13520408163265307</c:v>
                </c:pt>
                <c:pt idx="7">
                  <c:v>0.12244897959183673</c:v>
                </c:pt>
                <c:pt idx="8">
                  <c:v>0.125</c:v>
                </c:pt>
                <c:pt idx="9">
                  <c:v>0.12244897959183673</c:v>
                </c:pt>
                <c:pt idx="10">
                  <c:v>9.1836734693877556E-2</c:v>
                </c:pt>
                <c:pt idx="11">
                  <c:v>0.10969387755102041</c:v>
                </c:pt>
                <c:pt idx="12">
                  <c:v>0.10204081632653061</c:v>
                </c:pt>
                <c:pt idx="13">
                  <c:v>0.10459183673469388</c:v>
                </c:pt>
                <c:pt idx="14">
                  <c:v>9.1836734693877556E-2</c:v>
                </c:pt>
                <c:pt idx="15">
                  <c:v>0.11224489795918367</c:v>
                </c:pt>
                <c:pt idx="16">
                  <c:v>0.11224489795918367</c:v>
                </c:pt>
                <c:pt idx="17">
                  <c:v>7.9081632653061229E-2</c:v>
                </c:pt>
                <c:pt idx="18">
                  <c:v>6.3775510204081634E-2</c:v>
                </c:pt>
              </c:numCache>
            </c:numRef>
          </c:val>
        </c:ser>
        <c:ser>
          <c:idx val="1"/>
          <c:order val="1"/>
          <c:tx>
            <c:strRef>
              <c:f>'Q3'!$N$2</c:f>
              <c:strCache>
                <c:ptCount val="1"/>
                <c:pt idx="0">
                  <c:v>Important</c:v>
                </c:pt>
              </c:strCache>
            </c:strRef>
          </c:tx>
          <c:spPr>
            <a:solidFill>
              <a:srgbClr val="079948">
                <a:alpha val="56000"/>
              </a:srgbClr>
            </a:solidFill>
          </c:spPr>
          <c:invertIfNegative val="0"/>
          <c:dLbls>
            <c:txPr>
              <a:bodyPr/>
              <a:lstStyle/>
              <a:p>
                <a:pPr>
                  <a:defRPr sz="1200"/>
                </a:pPr>
                <a:endParaRPr lang="en-US"/>
              </a:p>
            </c:txPr>
            <c:showLegendKey val="0"/>
            <c:showVal val="1"/>
            <c:showCatName val="0"/>
            <c:showSerName val="0"/>
            <c:showPercent val="0"/>
            <c:showBubbleSize val="0"/>
            <c:showLeaderLines val="0"/>
          </c:dLbls>
          <c:cat>
            <c:strRef>
              <c:f>'Q3'!$L$3:$L$21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'Q3'!$N$3:$N$21</c:f>
              <c:numCache>
                <c:formatCode>0%</c:formatCode>
                <c:ptCount val="19"/>
                <c:pt idx="0">
                  <c:v>0.1683673469387755</c:v>
                </c:pt>
                <c:pt idx="1">
                  <c:v>0.14795918367346939</c:v>
                </c:pt>
                <c:pt idx="2">
                  <c:v>0.14285714285714285</c:v>
                </c:pt>
                <c:pt idx="3">
                  <c:v>0.17857142857142858</c:v>
                </c:pt>
                <c:pt idx="4">
                  <c:v>0.20408163265306123</c:v>
                </c:pt>
                <c:pt idx="5">
                  <c:v>0.19897959183673469</c:v>
                </c:pt>
                <c:pt idx="6">
                  <c:v>0.20408163265306123</c:v>
                </c:pt>
                <c:pt idx="7">
                  <c:v>0.21428571428571427</c:v>
                </c:pt>
                <c:pt idx="8">
                  <c:v>0.24489795918367346</c:v>
                </c:pt>
                <c:pt idx="9">
                  <c:v>0.28061224489795916</c:v>
                </c:pt>
                <c:pt idx="10">
                  <c:v>0.20918367346938777</c:v>
                </c:pt>
                <c:pt idx="11">
                  <c:v>0.28061224489795916</c:v>
                </c:pt>
                <c:pt idx="12">
                  <c:v>0.27040816326530615</c:v>
                </c:pt>
                <c:pt idx="13">
                  <c:v>0.23469387755102042</c:v>
                </c:pt>
                <c:pt idx="14">
                  <c:v>0.31632653061224492</c:v>
                </c:pt>
                <c:pt idx="15">
                  <c:v>0.27551020408163263</c:v>
                </c:pt>
                <c:pt idx="16">
                  <c:v>0.29081632653061223</c:v>
                </c:pt>
                <c:pt idx="17">
                  <c:v>0.19387755102040816</c:v>
                </c:pt>
                <c:pt idx="18">
                  <c:v>0.22448979591836735</c:v>
                </c:pt>
              </c:numCache>
            </c:numRef>
          </c:val>
        </c:ser>
        <c:ser>
          <c:idx val="0"/>
          <c:order val="2"/>
          <c:tx>
            <c:strRef>
              <c:f>'Q3'!$M$2</c:f>
              <c:strCache>
                <c:ptCount val="1"/>
                <c:pt idx="0">
                  <c:v>Very important</c:v>
                </c:pt>
              </c:strCache>
            </c:strRef>
          </c:tx>
          <c:invertIfNegative val="0"/>
          <c:dLbls>
            <c:txPr>
              <a:bodyPr/>
              <a:lstStyle/>
              <a:p>
                <a:pPr>
                  <a:defRPr sz="1200">
                    <a:solidFill>
                      <a:schemeClr val="bg1"/>
                    </a:solidFill>
                  </a:defRPr>
                </a:pPr>
                <a:endParaRPr lang="en-US"/>
              </a:p>
            </c:txPr>
            <c:showLegendKey val="0"/>
            <c:showVal val="1"/>
            <c:showCatName val="0"/>
            <c:showSerName val="0"/>
            <c:showPercent val="0"/>
            <c:showBubbleSize val="0"/>
            <c:showLeaderLines val="0"/>
          </c:dLbls>
          <c:cat>
            <c:strRef>
              <c:f>'Q3'!$L$3:$L$21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'Q3'!$M$3:$M$21</c:f>
              <c:numCache>
                <c:formatCode>0%</c:formatCode>
                <c:ptCount val="19"/>
                <c:pt idx="0">
                  <c:v>4.0816326530612242E-2</c:v>
                </c:pt>
                <c:pt idx="1">
                  <c:v>6.6326530612244902E-2</c:v>
                </c:pt>
                <c:pt idx="2">
                  <c:v>0.10204081632653061</c:v>
                </c:pt>
                <c:pt idx="3">
                  <c:v>9.6938775510204078E-2</c:v>
                </c:pt>
                <c:pt idx="4">
                  <c:v>0.14795918367346939</c:v>
                </c:pt>
                <c:pt idx="5">
                  <c:v>0.18877551020408162</c:v>
                </c:pt>
                <c:pt idx="6">
                  <c:v>0.20408163265306123</c:v>
                </c:pt>
                <c:pt idx="7">
                  <c:v>0.19387755102040816</c:v>
                </c:pt>
                <c:pt idx="8">
                  <c:v>0.18877551020408162</c:v>
                </c:pt>
                <c:pt idx="9">
                  <c:v>0.17857142857142858</c:v>
                </c:pt>
                <c:pt idx="10">
                  <c:v>0.26020408163265307</c:v>
                </c:pt>
                <c:pt idx="11">
                  <c:v>0.23979591836734693</c:v>
                </c:pt>
                <c:pt idx="12">
                  <c:v>0.29591836734693877</c:v>
                </c:pt>
                <c:pt idx="13">
                  <c:v>0.33163265306122447</c:v>
                </c:pt>
                <c:pt idx="14">
                  <c:v>0.26020408163265307</c:v>
                </c:pt>
                <c:pt idx="15">
                  <c:v>0.31632653061224492</c:v>
                </c:pt>
                <c:pt idx="16">
                  <c:v>0.30612244897959184</c:v>
                </c:pt>
                <c:pt idx="17">
                  <c:v>0.53061224489795922</c:v>
                </c:pt>
                <c:pt idx="18">
                  <c:v>0.56122448979591832</c:v>
                </c:pt>
              </c:numCache>
            </c:numRef>
          </c:val>
        </c:ser>
        <c:ser>
          <c:idx val="5"/>
          <c:order val="3"/>
          <c:tx>
            <c:strRef>
              <c:f>'Q3'!$P$2</c:f>
              <c:strCache>
                <c:ptCount val="1"/>
                <c:pt idx="0">
                  <c:v>Neutral</c:v>
                </c:pt>
              </c:strCache>
            </c:strRef>
          </c:tx>
          <c:spPr>
            <a:solidFill>
              <a:schemeClr val="bg1">
                <a:lumMod val="85000"/>
              </a:schemeClr>
            </a:solidFill>
          </c:spPr>
          <c:invertIfNegative val="0"/>
          <c:dLbls>
            <c:delete val="1"/>
          </c:dLbls>
          <c:val>
            <c:numRef>
              <c:f>'Q3'!$P$3:$P$21</c:f>
              <c:numCache>
                <c:formatCode>0%</c:formatCode>
                <c:ptCount val="19"/>
                <c:pt idx="0">
                  <c:v>-0.11734693877551021</c:v>
                </c:pt>
                <c:pt idx="1">
                  <c:v>-0.11479591836734694</c:v>
                </c:pt>
                <c:pt idx="2">
                  <c:v>-0.11479591836734694</c:v>
                </c:pt>
                <c:pt idx="3">
                  <c:v>-0.13775510204081631</c:v>
                </c:pt>
                <c:pt idx="4">
                  <c:v>-0.10459183673469388</c:v>
                </c:pt>
                <c:pt idx="5">
                  <c:v>-0.14540816326530612</c:v>
                </c:pt>
                <c:pt idx="6">
                  <c:v>-0.13520408163265307</c:v>
                </c:pt>
                <c:pt idx="7">
                  <c:v>-0.12244897959183673</c:v>
                </c:pt>
                <c:pt idx="8">
                  <c:v>-0.125</c:v>
                </c:pt>
                <c:pt idx="9">
                  <c:v>-0.12244897959183673</c:v>
                </c:pt>
                <c:pt idx="10">
                  <c:v>-9.1836734693877556E-2</c:v>
                </c:pt>
                <c:pt idx="11">
                  <c:v>-0.10969387755102041</c:v>
                </c:pt>
                <c:pt idx="12">
                  <c:v>-0.10204081632653061</c:v>
                </c:pt>
                <c:pt idx="13">
                  <c:v>-0.10459183673469388</c:v>
                </c:pt>
                <c:pt idx="14">
                  <c:v>-9.1836734693877556E-2</c:v>
                </c:pt>
                <c:pt idx="15">
                  <c:v>-0.11224489795918367</c:v>
                </c:pt>
                <c:pt idx="16">
                  <c:v>-0.11224489795918367</c:v>
                </c:pt>
                <c:pt idx="17">
                  <c:v>-7.9081632653061229E-2</c:v>
                </c:pt>
                <c:pt idx="18">
                  <c:v>-6.3775510204081634E-2</c:v>
                </c:pt>
              </c:numCache>
            </c:numRef>
          </c:val>
        </c:ser>
        <c:ser>
          <c:idx val="3"/>
          <c:order val="4"/>
          <c:tx>
            <c:strRef>
              <c:f>'Q3'!$Q$2</c:f>
              <c:strCache>
                <c:ptCount val="1"/>
                <c:pt idx="0">
                  <c:v>Unimportant</c:v>
                </c:pt>
              </c:strCache>
            </c:strRef>
          </c:tx>
          <c:spPr>
            <a:solidFill>
              <a:schemeClr val="accent6">
                <a:lumMod val="75000"/>
                <a:alpha val="57000"/>
              </a:schemeClr>
            </a:solidFill>
          </c:spPr>
          <c:invertIfNegative val="0"/>
          <c:dLbls>
            <c:dLbl>
              <c:idx val="18"/>
              <c:delete val="1"/>
            </c:dLbl>
            <c:dLbl>
              <c:idx val="19"/>
              <c:delete val="1"/>
            </c:dLbl>
            <c:dLbl>
              <c:idx val="20"/>
              <c:delete val="1"/>
            </c:dLbl>
            <c:txPr>
              <a:bodyPr/>
              <a:lstStyle/>
              <a:p>
                <a:pPr>
                  <a:defRPr sz="1200"/>
                </a:pPr>
                <a:endParaRPr lang="en-US"/>
              </a:p>
            </c:txPr>
            <c:showLegendKey val="0"/>
            <c:showVal val="1"/>
            <c:showCatName val="0"/>
            <c:showSerName val="0"/>
            <c:showPercent val="0"/>
            <c:showBubbleSize val="0"/>
            <c:showLeaderLines val="0"/>
          </c:dLbls>
          <c:cat>
            <c:strRef>
              <c:f>'Q3'!$L$3:$L$21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'Q3'!$Q$3:$Q$21</c:f>
              <c:numCache>
                <c:formatCode>0%</c:formatCode>
                <c:ptCount val="19"/>
                <c:pt idx="0">
                  <c:v>-0.25510204081632654</c:v>
                </c:pt>
                <c:pt idx="1">
                  <c:v>-0.23979591836734693</c:v>
                </c:pt>
                <c:pt idx="2">
                  <c:v>-0.17857142857142858</c:v>
                </c:pt>
                <c:pt idx="3">
                  <c:v>-0.18877551020408162</c:v>
                </c:pt>
                <c:pt idx="4">
                  <c:v>-0.22448979591836735</c:v>
                </c:pt>
                <c:pt idx="5">
                  <c:v>-0.14285714285714285</c:v>
                </c:pt>
                <c:pt idx="6">
                  <c:v>-0.17346938775510204</c:v>
                </c:pt>
                <c:pt idx="7">
                  <c:v>-0.15306122448979592</c:v>
                </c:pt>
                <c:pt idx="8">
                  <c:v>-0.16326530612244897</c:v>
                </c:pt>
                <c:pt idx="9">
                  <c:v>-0.1683673469387755</c:v>
                </c:pt>
                <c:pt idx="10">
                  <c:v>-0.14285714285714285</c:v>
                </c:pt>
                <c:pt idx="11">
                  <c:v>-0.12755102040816327</c:v>
                </c:pt>
                <c:pt idx="12">
                  <c:v>-0.1326530612244898</c:v>
                </c:pt>
                <c:pt idx="13">
                  <c:v>-0.10204081632653061</c:v>
                </c:pt>
                <c:pt idx="14">
                  <c:v>-0.11734693877551021</c:v>
                </c:pt>
                <c:pt idx="15">
                  <c:v>-0.10204081632653061</c:v>
                </c:pt>
                <c:pt idx="16">
                  <c:v>-8.673469387755102E-2</c:v>
                </c:pt>
                <c:pt idx="17">
                  <c:v>-2.5510204081632654E-2</c:v>
                </c:pt>
                <c:pt idx="18">
                  <c:v>-6.1224489795918366E-2</c:v>
                </c:pt>
              </c:numCache>
            </c:numRef>
          </c:val>
        </c:ser>
        <c:ser>
          <c:idx val="4"/>
          <c:order val="5"/>
          <c:tx>
            <c:strRef>
              <c:f>'Q3'!$R$2</c:f>
              <c:strCache>
                <c:ptCount val="1"/>
                <c:pt idx="0">
                  <c:v>Not at all important</c:v>
                </c:pt>
              </c:strCache>
            </c:strRef>
          </c:tx>
          <c:spPr>
            <a:solidFill>
              <a:schemeClr val="accent6">
                <a:lumMod val="75000"/>
              </a:schemeClr>
            </a:solidFill>
          </c:spPr>
          <c:invertIfNegative val="0"/>
          <c:dLbls>
            <c:dLbl>
              <c:idx val="18"/>
              <c:delete val="1"/>
            </c:dLbl>
            <c:dLbl>
              <c:idx val="19"/>
              <c:delete val="1"/>
            </c:dLbl>
            <c:dLbl>
              <c:idx val="20"/>
              <c:delete val="1"/>
            </c:dLbl>
            <c:txPr>
              <a:bodyPr/>
              <a:lstStyle/>
              <a:p>
                <a:pPr>
                  <a:defRPr sz="1200"/>
                </a:pPr>
                <a:endParaRPr lang="en-US"/>
              </a:p>
            </c:txPr>
            <c:showLegendKey val="0"/>
            <c:showVal val="1"/>
            <c:showCatName val="0"/>
            <c:showSerName val="0"/>
            <c:showPercent val="0"/>
            <c:showBubbleSize val="0"/>
            <c:showLeaderLines val="0"/>
          </c:dLbls>
          <c:cat>
            <c:strRef>
              <c:f>'Q3'!$L$3:$L$21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'Q3'!$R$3:$R$21</c:f>
              <c:numCache>
                <c:formatCode>0%</c:formatCode>
                <c:ptCount val="19"/>
                <c:pt idx="0">
                  <c:v>-0.26020408163265307</c:v>
                </c:pt>
                <c:pt idx="1">
                  <c:v>-0.26530612244897961</c:v>
                </c:pt>
                <c:pt idx="2">
                  <c:v>-0.28061224489795916</c:v>
                </c:pt>
                <c:pt idx="3">
                  <c:v>-0.1683673469387755</c:v>
                </c:pt>
                <c:pt idx="4">
                  <c:v>-0.17857142857142858</c:v>
                </c:pt>
                <c:pt idx="5">
                  <c:v>-0.14795918367346939</c:v>
                </c:pt>
                <c:pt idx="6">
                  <c:v>-0.10204081632653061</c:v>
                </c:pt>
                <c:pt idx="7">
                  <c:v>-0.14285714285714285</c:v>
                </c:pt>
                <c:pt idx="8">
                  <c:v>-0.12755102040816327</c:v>
                </c:pt>
                <c:pt idx="9">
                  <c:v>-0.10204081632653061</c:v>
                </c:pt>
                <c:pt idx="10">
                  <c:v>-0.18367346938775511</c:v>
                </c:pt>
                <c:pt idx="11">
                  <c:v>-0.10204081632653061</c:v>
                </c:pt>
                <c:pt idx="12">
                  <c:v>-7.1428571428571425E-2</c:v>
                </c:pt>
                <c:pt idx="13">
                  <c:v>-7.1428571428571425E-2</c:v>
                </c:pt>
                <c:pt idx="14">
                  <c:v>-9.1836734693877556E-2</c:v>
                </c:pt>
                <c:pt idx="15">
                  <c:v>-5.6122448979591837E-2</c:v>
                </c:pt>
                <c:pt idx="16">
                  <c:v>-7.1428571428571425E-2</c:v>
                </c:pt>
                <c:pt idx="17">
                  <c:v>-8.1632653061224483E-2</c:v>
                </c:pt>
                <c:pt idx="18">
                  <c:v>-1.020408163265306E-2</c:v>
                </c:pt>
              </c:numCache>
            </c:numRef>
          </c:val>
        </c:ser>
        <c:dLbls>
          <c:showLegendKey val="0"/>
          <c:showVal val="1"/>
          <c:showCatName val="0"/>
          <c:showSerName val="0"/>
          <c:showPercent val="0"/>
          <c:showBubbleSize val="0"/>
        </c:dLbls>
        <c:gapWidth val="75"/>
        <c:overlap val="100"/>
        <c:axId val="222267648"/>
        <c:axId val="222281728"/>
      </c:barChart>
      <c:catAx>
        <c:axId val="222267648"/>
        <c:scaling>
          <c:orientation val="minMax"/>
        </c:scaling>
        <c:delete val="0"/>
        <c:axPos val="l"/>
        <c:majorGridlines/>
        <c:majorTickMark val="none"/>
        <c:minorTickMark val="none"/>
        <c:tickLblPos val="low"/>
        <c:txPr>
          <a:bodyPr anchor="t" anchorCtr="1"/>
          <a:lstStyle/>
          <a:p>
            <a:pPr>
              <a:defRPr sz="1600">
                <a:solidFill>
                  <a:sysClr val="windowText" lastClr="000000"/>
                </a:solidFill>
              </a:defRPr>
            </a:pPr>
            <a:endParaRPr lang="en-US"/>
          </a:p>
        </c:txPr>
        <c:crossAx val="222281728"/>
        <c:crosses val="autoZero"/>
        <c:auto val="0"/>
        <c:lblAlgn val="ctr"/>
        <c:lblOffset val="100"/>
        <c:noMultiLvlLbl val="0"/>
      </c:catAx>
      <c:valAx>
        <c:axId val="222281728"/>
        <c:scaling>
          <c:orientation val="minMax"/>
        </c:scaling>
        <c:delete val="0"/>
        <c:axPos val="b"/>
        <c:numFmt formatCode="0%" sourceLinked="1"/>
        <c:majorTickMark val="out"/>
        <c:minorTickMark val="none"/>
        <c:tickLblPos val="nextTo"/>
        <c:txPr>
          <a:bodyPr/>
          <a:lstStyle/>
          <a:p>
            <a:pPr>
              <a:defRPr sz="1200"/>
            </a:pPr>
            <a:endParaRPr lang="en-US"/>
          </a:p>
        </c:txPr>
        <c:crossAx val="222267648"/>
        <c:crosses val="autoZero"/>
        <c:crossBetween val="between"/>
      </c:valAx>
    </c:plotArea>
    <c:legend>
      <c:legendPos val="b"/>
      <c:legendEntry>
        <c:idx val="0"/>
        <c:delete val="1"/>
      </c:legendEntry>
      <c:layout>
        <c:manualLayout>
          <c:xMode val="edge"/>
          <c:yMode val="edge"/>
          <c:x val="0.33053687987174757"/>
          <c:y val="0.9151869696055257"/>
          <c:w val="0.65452054394709791"/>
          <c:h val="3.099039524095405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 (2014|2015)'!$B$1</c:f>
          <c:strCache>
            <c:ptCount val="1"/>
            <c:pt idx="0">
              <c:v>How important do you expect the following will be for you in the coming year?  (2014 and 2015 comparison)</c:v>
            </c:pt>
          </c:strCache>
        </c:strRef>
      </c:tx>
      <c:layout>
        <c:manualLayout>
          <c:xMode val="edge"/>
          <c:yMode val="edge"/>
          <c:x val="0.19453445374367517"/>
          <c:y val="9.957164375823762E-3"/>
        </c:manualLayout>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43321750256557456"/>
          <c:y val="6.8307839659788552E-2"/>
          <c:w val="0.54093126136216541"/>
          <c:h val="0.84740444360760681"/>
        </c:manualLayout>
      </c:layout>
      <c:barChart>
        <c:barDir val="bar"/>
        <c:grouping val="stacked"/>
        <c:varyColors val="0"/>
        <c:ser>
          <c:idx val="8"/>
          <c:order val="6"/>
          <c:tx>
            <c:strRef>
              <c:f>'Q3 (2014|2015)'!$X$2</c:f>
              <c:strCache>
                <c:ptCount val="1"/>
                <c:pt idx="0">
                  <c:v>Neutral (2014)</c:v>
                </c:pt>
              </c:strCache>
            </c:strRef>
          </c:tx>
          <c:spPr>
            <a:solidFill>
              <a:schemeClr val="bg1">
                <a:lumMod val="85000"/>
                <a:alpha val="50000"/>
              </a:schemeClr>
            </a:solidFill>
          </c:spPr>
          <c:invertIfNegative val="0"/>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(2014|2015)'!$X$3:$X$21</c:f>
              <c:numCache>
                <c:formatCode>0%</c:formatCode>
                <c:ptCount val="19"/>
                <c:pt idx="0">
                  <c:v>0.12650602409638553</c:v>
                </c:pt>
                <c:pt idx="1">
                  <c:v>0.10642570281124498</c:v>
                </c:pt>
                <c:pt idx="2">
                  <c:v>0.10240963855421686</c:v>
                </c:pt>
                <c:pt idx="3">
                  <c:v>0.15060240963855423</c:v>
                </c:pt>
                <c:pt idx="4">
                  <c:v>0.1144578313253012</c:v>
                </c:pt>
                <c:pt idx="5">
                  <c:v>0.10441767068273092</c:v>
                </c:pt>
                <c:pt idx="6">
                  <c:v>0.11847389558232932</c:v>
                </c:pt>
                <c:pt idx="8">
                  <c:v>9.2369477911646583E-2</c:v>
                </c:pt>
                <c:pt idx="9">
                  <c:v>0.12048192771084337</c:v>
                </c:pt>
                <c:pt idx="10">
                  <c:v>0.11244979919678715</c:v>
                </c:pt>
                <c:pt idx="11">
                  <c:v>0.10040160642570281</c:v>
                </c:pt>
                <c:pt idx="12">
                  <c:v>0.11646586345381527</c:v>
                </c:pt>
                <c:pt idx="13">
                  <c:v>0.11646586345381527</c:v>
                </c:pt>
                <c:pt idx="14">
                  <c:v>0.12449799196787148</c:v>
                </c:pt>
                <c:pt idx="15">
                  <c:v>9.6385542168674704E-2</c:v>
                </c:pt>
                <c:pt idx="16">
                  <c:v>0.10843373493975904</c:v>
                </c:pt>
                <c:pt idx="17">
                  <c:v>8.2329317269076302E-2</c:v>
                </c:pt>
                <c:pt idx="18">
                  <c:v>6.6265060240963861E-2</c:v>
                </c:pt>
              </c:numCache>
            </c:numRef>
          </c:val>
        </c:ser>
        <c:ser>
          <c:idx val="7"/>
          <c:order val="7"/>
          <c:tx>
            <c:strRef>
              <c:f>'Q3 (2014|2015)'!$W$2</c:f>
              <c:strCache>
                <c:ptCount val="1"/>
                <c:pt idx="0">
                  <c:v>Important (2014)</c:v>
                </c:pt>
              </c:strCache>
            </c:strRef>
          </c:tx>
          <c:spPr>
            <a:solidFill>
              <a:srgbClr val="079948">
                <a:alpha val="20000"/>
              </a:srgbClr>
            </a:solidFill>
          </c:spPr>
          <c:invertIfNegative val="0"/>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(2014|2015)'!$W$3:$W$21</c:f>
              <c:numCache>
                <c:formatCode>0%</c:formatCode>
                <c:ptCount val="19"/>
                <c:pt idx="0">
                  <c:v>0.16867469879518071</c:v>
                </c:pt>
                <c:pt idx="1">
                  <c:v>0.16867469879518071</c:v>
                </c:pt>
                <c:pt idx="2">
                  <c:v>0.18875502008032127</c:v>
                </c:pt>
                <c:pt idx="3">
                  <c:v>0.22489959839357429</c:v>
                </c:pt>
                <c:pt idx="4">
                  <c:v>0.22489959839357429</c:v>
                </c:pt>
                <c:pt idx="5">
                  <c:v>0.22088353413654618</c:v>
                </c:pt>
                <c:pt idx="6">
                  <c:v>0.23293172690763053</c:v>
                </c:pt>
                <c:pt idx="8">
                  <c:v>0.22489959839357429</c:v>
                </c:pt>
                <c:pt idx="9">
                  <c:v>0.24899598393574296</c:v>
                </c:pt>
                <c:pt idx="10">
                  <c:v>0.21285140562248997</c:v>
                </c:pt>
                <c:pt idx="11">
                  <c:v>0.28112449799196787</c:v>
                </c:pt>
                <c:pt idx="12">
                  <c:v>0.26907630522088355</c:v>
                </c:pt>
                <c:pt idx="13">
                  <c:v>0.23694779116465864</c:v>
                </c:pt>
                <c:pt idx="14">
                  <c:v>0.25301204819277107</c:v>
                </c:pt>
                <c:pt idx="15">
                  <c:v>0.28112449799196787</c:v>
                </c:pt>
                <c:pt idx="16">
                  <c:v>0.30120481927710846</c:v>
                </c:pt>
                <c:pt idx="17">
                  <c:v>0.19277108433734941</c:v>
                </c:pt>
                <c:pt idx="18">
                  <c:v>0.18473895582329317</c:v>
                </c:pt>
              </c:numCache>
            </c:numRef>
          </c:val>
        </c:ser>
        <c:ser>
          <c:idx val="6"/>
          <c:order val="8"/>
          <c:tx>
            <c:strRef>
              <c:f>'Q3 (2014|2015)'!$V$2</c:f>
              <c:strCache>
                <c:ptCount val="1"/>
                <c:pt idx="0">
                  <c:v>Very important (2014)</c:v>
                </c:pt>
              </c:strCache>
            </c:strRef>
          </c:tx>
          <c:spPr>
            <a:solidFill>
              <a:srgbClr val="079948">
                <a:alpha val="51000"/>
              </a:srgbClr>
            </a:solidFill>
          </c:spPr>
          <c:invertIfNegative val="0"/>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(2014|2015)'!$V$3:$V$21</c:f>
              <c:numCache>
                <c:formatCode>0%</c:formatCode>
                <c:ptCount val="19"/>
                <c:pt idx="0">
                  <c:v>8.0321285140562249E-2</c:v>
                </c:pt>
                <c:pt idx="1">
                  <c:v>7.2289156626506021E-2</c:v>
                </c:pt>
                <c:pt idx="2">
                  <c:v>0.14859437751004015</c:v>
                </c:pt>
                <c:pt idx="3">
                  <c:v>0.13253012048192772</c:v>
                </c:pt>
                <c:pt idx="4">
                  <c:v>0.17670682730923695</c:v>
                </c:pt>
                <c:pt idx="5">
                  <c:v>0.28112449799196787</c:v>
                </c:pt>
                <c:pt idx="6">
                  <c:v>0.19678714859437751</c:v>
                </c:pt>
                <c:pt idx="8">
                  <c:v>0.23694779116465864</c:v>
                </c:pt>
                <c:pt idx="9">
                  <c:v>0.17670682730923695</c:v>
                </c:pt>
                <c:pt idx="10">
                  <c:v>0.26907630522088355</c:v>
                </c:pt>
                <c:pt idx="11">
                  <c:v>0.23694779116465864</c:v>
                </c:pt>
                <c:pt idx="12">
                  <c:v>0.28915662650602408</c:v>
                </c:pt>
                <c:pt idx="13">
                  <c:v>0.29317269076305219</c:v>
                </c:pt>
                <c:pt idx="14">
                  <c:v>0.28112449799196787</c:v>
                </c:pt>
                <c:pt idx="15">
                  <c:v>0.3534136546184739</c:v>
                </c:pt>
                <c:pt idx="16">
                  <c:v>0.32128514056224899</c:v>
                </c:pt>
                <c:pt idx="17">
                  <c:v>0.51807228915662651</c:v>
                </c:pt>
                <c:pt idx="18">
                  <c:v>0.61044176706827313</c:v>
                </c:pt>
              </c:numCache>
            </c:numRef>
          </c:val>
        </c:ser>
        <c:ser>
          <c:idx val="9"/>
          <c:order val="9"/>
          <c:tx>
            <c:strRef>
              <c:f>'Q3 (2014|2015)'!$Y$2</c:f>
              <c:strCache>
                <c:ptCount val="1"/>
                <c:pt idx="0">
                  <c:v>Neutral (2014)</c:v>
                </c:pt>
              </c:strCache>
            </c:strRef>
          </c:tx>
          <c:spPr>
            <a:solidFill>
              <a:schemeClr val="bg1">
                <a:lumMod val="85000"/>
                <a:alpha val="50000"/>
              </a:schemeClr>
            </a:solidFill>
          </c:spPr>
          <c:invertIfNegative val="0"/>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(2014|2015)'!$Y$3:$Y$21</c:f>
              <c:numCache>
                <c:formatCode>0%</c:formatCode>
                <c:ptCount val="19"/>
                <c:pt idx="0">
                  <c:v>-0.12650602409638553</c:v>
                </c:pt>
                <c:pt idx="1">
                  <c:v>-0.10642570281124498</c:v>
                </c:pt>
                <c:pt idx="2">
                  <c:v>-0.10240963855421686</c:v>
                </c:pt>
                <c:pt idx="3">
                  <c:v>-0.15060240963855423</c:v>
                </c:pt>
                <c:pt idx="4">
                  <c:v>-0.1144578313253012</c:v>
                </c:pt>
                <c:pt idx="5">
                  <c:v>-0.10441767068273092</c:v>
                </c:pt>
                <c:pt idx="6">
                  <c:v>-0.11847389558232932</c:v>
                </c:pt>
                <c:pt idx="8">
                  <c:v>-9.2369477911646583E-2</c:v>
                </c:pt>
                <c:pt idx="9">
                  <c:v>-0.12048192771084337</c:v>
                </c:pt>
                <c:pt idx="10">
                  <c:v>-0.11244979919678715</c:v>
                </c:pt>
                <c:pt idx="11">
                  <c:v>-0.10040160642570281</c:v>
                </c:pt>
                <c:pt idx="12">
                  <c:v>-0.11646586345381527</c:v>
                </c:pt>
                <c:pt idx="13">
                  <c:v>-0.11646586345381527</c:v>
                </c:pt>
                <c:pt idx="14">
                  <c:v>-0.12449799196787148</c:v>
                </c:pt>
                <c:pt idx="15">
                  <c:v>-9.6385542168674704E-2</c:v>
                </c:pt>
                <c:pt idx="16">
                  <c:v>-0.10843373493975904</c:v>
                </c:pt>
                <c:pt idx="17">
                  <c:v>-8.2329317269076302E-2</c:v>
                </c:pt>
                <c:pt idx="18">
                  <c:v>-6.6265060240963861E-2</c:v>
                </c:pt>
              </c:numCache>
            </c:numRef>
          </c:val>
        </c:ser>
        <c:ser>
          <c:idx val="10"/>
          <c:order val="10"/>
          <c:tx>
            <c:strRef>
              <c:f>'Q3 (2014|2015)'!$Z$2</c:f>
              <c:strCache>
                <c:ptCount val="1"/>
                <c:pt idx="0">
                  <c:v>Unimportant (2014)</c:v>
                </c:pt>
              </c:strCache>
            </c:strRef>
          </c:tx>
          <c:spPr>
            <a:solidFill>
              <a:schemeClr val="accent6">
                <a:lumMod val="75000"/>
                <a:alpha val="20000"/>
              </a:schemeClr>
            </a:solidFill>
          </c:spPr>
          <c:invertIfNegative val="0"/>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(2014|2015)'!$Z$3:$Z$21</c:f>
              <c:numCache>
                <c:formatCode>0%</c:formatCode>
                <c:ptCount val="19"/>
                <c:pt idx="0">
                  <c:v>-0.2289156626506024</c:v>
                </c:pt>
                <c:pt idx="1">
                  <c:v>-0.14859437751004015</c:v>
                </c:pt>
                <c:pt idx="2">
                  <c:v>-0.14056224899598393</c:v>
                </c:pt>
                <c:pt idx="3">
                  <c:v>-0.17269076305220885</c:v>
                </c:pt>
                <c:pt idx="4">
                  <c:v>-0.20481927710843373</c:v>
                </c:pt>
                <c:pt idx="5">
                  <c:v>-0.1606425702811245</c:v>
                </c:pt>
                <c:pt idx="6">
                  <c:v>-0.1646586345381526</c:v>
                </c:pt>
                <c:pt idx="8">
                  <c:v>-0.19277108433734941</c:v>
                </c:pt>
                <c:pt idx="9">
                  <c:v>-0.17670682730923695</c:v>
                </c:pt>
                <c:pt idx="10">
                  <c:v>-0.14056224899598393</c:v>
                </c:pt>
                <c:pt idx="11">
                  <c:v>-0.13253012048192772</c:v>
                </c:pt>
                <c:pt idx="12">
                  <c:v>-0.11244979919678715</c:v>
                </c:pt>
                <c:pt idx="13">
                  <c:v>-0.12449799196787148</c:v>
                </c:pt>
                <c:pt idx="14">
                  <c:v>-0.12048192771084337</c:v>
                </c:pt>
                <c:pt idx="15">
                  <c:v>-9.2369477911646583E-2</c:v>
                </c:pt>
                <c:pt idx="16">
                  <c:v>-9.2369477911646583E-2</c:v>
                </c:pt>
                <c:pt idx="17">
                  <c:v>-5.6224899598393573E-2</c:v>
                </c:pt>
                <c:pt idx="18">
                  <c:v>-4.0160642570281124E-2</c:v>
                </c:pt>
              </c:numCache>
            </c:numRef>
          </c:val>
        </c:ser>
        <c:ser>
          <c:idx val="11"/>
          <c:order val="11"/>
          <c:tx>
            <c:strRef>
              <c:f>'Q3 (2014|2015)'!$AA$2</c:f>
              <c:strCache>
                <c:ptCount val="1"/>
                <c:pt idx="0">
                  <c:v>Not at all important (2014)</c:v>
                </c:pt>
              </c:strCache>
            </c:strRef>
          </c:tx>
          <c:spPr>
            <a:solidFill>
              <a:schemeClr val="accent6">
                <a:lumMod val="75000"/>
                <a:alpha val="44000"/>
              </a:schemeClr>
            </a:solidFill>
          </c:spPr>
          <c:invertIfNegative val="0"/>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(2014|2015)'!$AA$3:$AA$21</c:f>
              <c:numCache>
                <c:formatCode>0%</c:formatCode>
                <c:ptCount val="19"/>
                <c:pt idx="0">
                  <c:v>-0.25702811244979917</c:v>
                </c:pt>
                <c:pt idx="1">
                  <c:v>-0.3493975903614458</c:v>
                </c:pt>
                <c:pt idx="2">
                  <c:v>-0.25702811244979917</c:v>
                </c:pt>
                <c:pt idx="3">
                  <c:v>-0.13654618473895583</c:v>
                </c:pt>
                <c:pt idx="4">
                  <c:v>-0.14056224899598393</c:v>
                </c:pt>
                <c:pt idx="5">
                  <c:v>-0.10843373493975904</c:v>
                </c:pt>
                <c:pt idx="6">
                  <c:v>-0.14859437751004015</c:v>
                </c:pt>
                <c:pt idx="8">
                  <c:v>-0.14056224899598393</c:v>
                </c:pt>
                <c:pt idx="9">
                  <c:v>-0.14457831325301204</c:v>
                </c:pt>
                <c:pt idx="10">
                  <c:v>-0.13253012048192772</c:v>
                </c:pt>
                <c:pt idx="11">
                  <c:v>-0.11646586345381527</c:v>
                </c:pt>
                <c:pt idx="12">
                  <c:v>-8.4337349397590355E-2</c:v>
                </c:pt>
                <c:pt idx="13">
                  <c:v>-8.8353413654618476E-2</c:v>
                </c:pt>
                <c:pt idx="14">
                  <c:v>-7.2289156626506021E-2</c:v>
                </c:pt>
                <c:pt idx="15">
                  <c:v>-6.8273092369477914E-2</c:v>
                </c:pt>
                <c:pt idx="16">
                  <c:v>-5.2208835341365459E-2</c:v>
                </c:pt>
                <c:pt idx="17">
                  <c:v>-6.0240963855421686E-2</c:v>
                </c:pt>
                <c:pt idx="18">
                  <c:v>-2.4096385542168676E-2</c:v>
                </c:pt>
              </c:numCache>
            </c:numRef>
          </c:val>
        </c:ser>
        <c:dLbls>
          <c:showLegendKey val="0"/>
          <c:showVal val="0"/>
          <c:showCatName val="0"/>
          <c:showSerName val="0"/>
          <c:showPercent val="0"/>
          <c:showBubbleSize val="0"/>
        </c:dLbls>
        <c:gapWidth val="21"/>
        <c:overlap val="100"/>
        <c:axId val="222696192"/>
        <c:axId val="222697728"/>
      </c:barChart>
      <c:barChart>
        <c:barDir val="bar"/>
        <c:grouping val="stacked"/>
        <c:varyColors val="0"/>
        <c:ser>
          <c:idx val="2"/>
          <c:order val="0"/>
          <c:tx>
            <c:strRef>
              <c:f>'Q3 (2014|2015)'!$O$2</c:f>
              <c:strCache>
                <c:ptCount val="1"/>
                <c:pt idx="0">
                  <c:v>Neutral  (2015)</c:v>
                </c:pt>
              </c:strCache>
            </c:strRef>
          </c:tx>
          <c:spPr>
            <a:solidFill>
              <a:schemeClr val="bg1">
                <a:lumMod val="85000"/>
              </a:schemeClr>
            </a:solidFill>
          </c:spPr>
          <c:invertIfNegative val="0"/>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(2014|2015)'!$O$3:$O$21</c:f>
              <c:numCache>
                <c:formatCode>0%</c:formatCode>
                <c:ptCount val="19"/>
                <c:pt idx="0">
                  <c:v>0.11734693877551021</c:v>
                </c:pt>
                <c:pt idx="1">
                  <c:v>0.11479591836734694</c:v>
                </c:pt>
                <c:pt idx="2">
                  <c:v>0.11479591836734694</c:v>
                </c:pt>
                <c:pt idx="3">
                  <c:v>0.13775510204081631</c:v>
                </c:pt>
                <c:pt idx="4">
                  <c:v>0.10459183673469388</c:v>
                </c:pt>
                <c:pt idx="5">
                  <c:v>0.14540816326530612</c:v>
                </c:pt>
                <c:pt idx="6">
                  <c:v>0.13520408163265307</c:v>
                </c:pt>
                <c:pt idx="7">
                  <c:v>0.12244897959183673</c:v>
                </c:pt>
                <c:pt idx="8">
                  <c:v>0.125</c:v>
                </c:pt>
                <c:pt idx="9">
                  <c:v>0.12244897959183673</c:v>
                </c:pt>
                <c:pt idx="10">
                  <c:v>9.1836734693877556E-2</c:v>
                </c:pt>
                <c:pt idx="11">
                  <c:v>0.10969387755102041</c:v>
                </c:pt>
                <c:pt idx="12">
                  <c:v>0.10204081632653061</c:v>
                </c:pt>
                <c:pt idx="13">
                  <c:v>0.10459183673469388</c:v>
                </c:pt>
                <c:pt idx="14">
                  <c:v>9.1836734693877556E-2</c:v>
                </c:pt>
                <c:pt idx="15">
                  <c:v>0.11224489795918367</c:v>
                </c:pt>
                <c:pt idx="16">
                  <c:v>0.11224489795918367</c:v>
                </c:pt>
                <c:pt idx="17">
                  <c:v>7.9081632653061229E-2</c:v>
                </c:pt>
                <c:pt idx="18">
                  <c:v>6.3775510204081634E-2</c:v>
                </c:pt>
              </c:numCache>
            </c:numRef>
          </c:val>
        </c:ser>
        <c:ser>
          <c:idx val="1"/>
          <c:order val="1"/>
          <c:tx>
            <c:strRef>
              <c:f>'Q3 (2014|2015)'!$N$2</c:f>
              <c:strCache>
                <c:ptCount val="1"/>
                <c:pt idx="0">
                  <c:v>Important (2015)</c:v>
                </c:pt>
              </c:strCache>
            </c:strRef>
          </c:tx>
          <c:spPr>
            <a:solidFill>
              <a:srgbClr val="079948">
                <a:alpha val="56000"/>
              </a:srgbClr>
            </a:solidFill>
          </c:spPr>
          <c:invertIfNegative val="0"/>
          <c:dLbls>
            <c:txPr>
              <a:bodyPr/>
              <a:lstStyle/>
              <a:p>
                <a:pPr>
                  <a:defRPr sz="1400">
                    <a:solidFill>
                      <a:sysClr val="windowText" lastClr="000000"/>
                    </a:solidFill>
                  </a:defRPr>
                </a:pPr>
                <a:endParaRPr lang="en-US"/>
              </a:p>
            </c:txPr>
            <c:dLblPos val="ctr"/>
            <c:showLegendKey val="0"/>
            <c:showVal val="1"/>
            <c:showCatName val="0"/>
            <c:showSerName val="0"/>
            <c:showPercent val="0"/>
            <c:showBubbleSize val="0"/>
            <c:showLeaderLines val="0"/>
          </c:dLbls>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(2014|2015)'!$N$3:$N$21</c:f>
              <c:numCache>
                <c:formatCode>0%</c:formatCode>
                <c:ptCount val="19"/>
                <c:pt idx="0">
                  <c:v>0.1683673469387755</c:v>
                </c:pt>
                <c:pt idx="1">
                  <c:v>0.14795918367346939</c:v>
                </c:pt>
                <c:pt idx="2">
                  <c:v>0.14285714285714285</c:v>
                </c:pt>
                <c:pt idx="3">
                  <c:v>0.17857142857142858</c:v>
                </c:pt>
                <c:pt idx="4">
                  <c:v>0.20408163265306123</c:v>
                </c:pt>
                <c:pt idx="5">
                  <c:v>0.19897959183673469</c:v>
                </c:pt>
                <c:pt idx="6">
                  <c:v>0.20408163265306123</c:v>
                </c:pt>
                <c:pt idx="7">
                  <c:v>0.21428571428571427</c:v>
                </c:pt>
                <c:pt idx="8">
                  <c:v>0.24489795918367346</c:v>
                </c:pt>
                <c:pt idx="9">
                  <c:v>0.28061224489795916</c:v>
                </c:pt>
                <c:pt idx="10">
                  <c:v>0.20918367346938777</c:v>
                </c:pt>
                <c:pt idx="11">
                  <c:v>0.28061224489795916</c:v>
                </c:pt>
                <c:pt idx="12">
                  <c:v>0.27040816326530615</c:v>
                </c:pt>
                <c:pt idx="13">
                  <c:v>0.23469387755102042</c:v>
                </c:pt>
                <c:pt idx="14">
                  <c:v>0.31632653061224492</c:v>
                </c:pt>
                <c:pt idx="15">
                  <c:v>0.27551020408163263</c:v>
                </c:pt>
                <c:pt idx="16">
                  <c:v>0.29081632653061223</c:v>
                </c:pt>
                <c:pt idx="17">
                  <c:v>0.19387755102040816</c:v>
                </c:pt>
                <c:pt idx="18">
                  <c:v>0.22448979591836735</c:v>
                </c:pt>
              </c:numCache>
            </c:numRef>
          </c:val>
        </c:ser>
        <c:ser>
          <c:idx val="0"/>
          <c:order val="2"/>
          <c:tx>
            <c:strRef>
              <c:f>'Q3 (2014|2015)'!$M$2</c:f>
              <c:strCache>
                <c:ptCount val="1"/>
                <c:pt idx="0">
                  <c:v>Very important (2015)</c:v>
                </c:pt>
              </c:strCache>
            </c:strRef>
          </c:tx>
          <c:invertIfNegative val="0"/>
          <c:dLbls>
            <c:txPr>
              <a:bodyPr/>
              <a:lstStyle/>
              <a:p>
                <a:pPr>
                  <a:defRPr sz="1400">
                    <a:solidFill>
                      <a:schemeClr val="bg1"/>
                    </a:solidFill>
                  </a:defRPr>
                </a:pPr>
                <a:endParaRPr lang="en-US"/>
              </a:p>
            </c:txPr>
            <c:dLblPos val="ctr"/>
            <c:showLegendKey val="0"/>
            <c:showVal val="1"/>
            <c:showCatName val="0"/>
            <c:showSerName val="0"/>
            <c:showPercent val="0"/>
            <c:showBubbleSize val="0"/>
            <c:showLeaderLines val="0"/>
          </c:dLbls>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(2014|2015)'!$M$3:$M$21</c:f>
              <c:numCache>
                <c:formatCode>0%</c:formatCode>
                <c:ptCount val="19"/>
                <c:pt idx="0">
                  <c:v>4.0816326530612242E-2</c:v>
                </c:pt>
                <c:pt idx="1">
                  <c:v>6.6326530612244902E-2</c:v>
                </c:pt>
                <c:pt idx="2">
                  <c:v>0.10204081632653061</c:v>
                </c:pt>
                <c:pt idx="3">
                  <c:v>9.6938775510204078E-2</c:v>
                </c:pt>
                <c:pt idx="4">
                  <c:v>0.14795918367346939</c:v>
                </c:pt>
                <c:pt idx="5">
                  <c:v>0.18877551020408162</c:v>
                </c:pt>
                <c:pt idx="6">
                  <c:v>0.20408163265306123</c:v>
                </c:pt>
                <c:pt idx="7">
                  <c:v>0.19387755102040816</c:v>
                </c:pt>
                <c:pt idx="8">
                  <c:v>0.18877551020408162</c:v>
                </c:pt>
                <c:pt idx="9">
                  <c:v>0.17857142857142858</c:v>
                </c:pt>
                <c:pt idx="10">
                  <c:v>0.26020408163265307</c:v>
                </c:pt>
                <c:pt idx="11">
                  <c:v>0.23979591836734693</c:v>
                </c:pt>
                <c:pt idx="12">
                  <c:v>0.29591836734693877</c:v>
                </c:pt>
                <c:pt idx="13">
                  <c:v>0.33163265306122447</c:v>
                </c:pt>
                <c:pt idx="14">
                  <c:v>0.26020408163265307</c:v>
                </c:pt>
                <c:pt idx="15">
                  <c:v>0.31632653061224492</c:v>
                </c:pt>
                <c:pt idx="16">
                  <c:v>0.30612244897959184</c:v>
                </c:pt>
                <c:pt idx="17">
                  <c:v>0.53061224489795922</c:v>
                </c:pt>
                <c:pt idx="18">
                  <c:v>0.56122448979591832</c:v>
                </c:pt>
              </c:numCache>
            </c:numRef>
          </c:val>
        </c:ser>
        <c:ser>
          <c:idx val="5"/>
          <c:order val="3"/>
          <c:tx>
            <c:strRef>
              <c:f>'Q3 (2014|2015)'!$P$2</c:f>
              <c:strCache>
                <c:ptCount val="1"/>
                <c:pt idx="0">
                  <c:v>Neutral (2015)</c:v>
                </c:pt>
              </c:strCache>
            </c:strRef>
          </c:tx>
          <c:spPr>
            <a:solidFill>
              <a:schemeClr val="bg1">
                <a:lumMod val="85000"/>
              </a:schemeClr>
            </a:solidFill>
          </c:spPr>
          <c:invertIfNegative val="0"/>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(2014|2015)'!$P$3:$P$21</c:f>
              <c:numCache>
                <c:formatCode>0%</c:formatCode>
                <c:ptCount val="19"/>
                <c:pt idx="0">
                  <c:v>-0.11734693877551021</c:v>
                </c:pt>
                <c:pt idx="1">
                  <c:v>-0.11479591836734694</c:v>
                </c:pt>
                <c:pt idx="2">
                  <c:v>-0.11479591836734694</c:v>
                </c:pt>
                <c:pt idx="3">
                  <c:v>-0.13775510204081631</c:v>
                </c:pt>
                <c:pt idx="4">
                  <c:v>-0.10459183673469388</c:v>
                </c:pt>
                <c:pt idx="5">
                  <c:v>-0.14540816326530612</c:v>
                </c:pt>
                <c:pt idx="6">
                  <c:v>-0.13520408163265307</c:v>
                </c:pt>
                <c:pt idx="7">
                  <c:v>-0.12244897959183673</c:v>
                </c:pt>
                <c:pt idx="8">
                  <c:v>-0.125</c:v>
                </c:pt>
                <c:pt idx="9">
                  <c:v>-0.12244897959183673</c:v>
                </c:pt>
                <c:pt idx="10">
                  <c:v>-9.1836734693877556E-2</c:v>
                </c:pt>
                <c:pt idx="11">
                  <c:v>-0.10969387755102041</c:v>
                </c:pt>
                <c:pt idx="12">
                  <c:v>-0.10204081632653061</c:v>
                </c:pt>
                <c:pt idx="13">
                  <c:v>-0.10459183673469388</c:v>
                </c:pt>
                <c:pt idx="14">
                  <c:v>-9.1836734693877556E-2</c:v>
                </c:pt>
                <c:pt idx="15">
                  <c:v>-0.11224489795918367</c:v>
                </c:pt>
                <c:pt idx="16">
                  <c:v>-0.11224489795918367</c:v>
                </c:pt>
                <c:pt idx="17">
                  <c:v>-7.9081632653061229E-2</c:v>
                </c:pt>
                <c:pt idx="18">
                  <c:v>-6.3775510204081634E-2</c:v>
                </c:pt>
              </c:numCache>
            </c:numRef>
          </c:val>
        </c:ser>
        <c:ser>
          <c:idx val="3"/>
          <c:order val="4"/>
          <c:tx>
            <c:strRef>
              <c:f>'Q3 (2014|2015)'!$Q$2</c:f>
              <c:strCache>
                <c:ptCount val="1"/>
                <c:pt idx="0">
                  <c:v>Unimportant (2015)</c:v>
                </c:pt>
              </c:strCache>
            </c:strRef>
          </c:tx>
          <c:spPr>
            <a:solidFill>
              <a:srgbClr val="F8A764"/>
            </a:solidFill>
          </c:spPr>
          <c:invertIfNegative val="0"/>
          <c:dLbls>
            <c:dLbl>
              <c:idx val="17"/>
              <c:delete val="1"/>
            </c:dLbl>
            <c:dLbl>
              <c:idx val="18"/>
              <c:layout/>
              <c:showLegendKey val="0"/>
              <c:showVal val="1"/>
              <c:showCatName val="0"/>
              <c:showSerName val="0"/>
              <c:showPercent val="0"/>
              <c:showBubbleSize val="0"/>
            </c:dLbl>
            <c:dLbl>
              <c:idx val="19"/>
              <c:delete val="1"/>
            </c:dLbl>
            <c:dLbl>
              <c:idx val="20"/>
              <c:delete val="1"/>
            </c:dLbl>
            <c:txPr>
              <a:bodyPr/>
              <a:lstStyle/>
              <a:p>
                <a:pPr>
                  <a:defRPr sz="1400"/>
                </a:pPr>
                <a:endParaRPr lang="en-US"/>
              </a:p>
            </c:txPr>
            <c:dLblPos val="ctr"/>
            <c:showLegendKey val="0"/>
            <c:showVal val="1"/>
            <c:showCatName val="0"/>
            <c:showSerName val="0"/>
            <c:showPercent val="0"/>
            <c:showBubbleSize val="0"/>
            <c:showLeaderLines val="0"/>
          </c:dLbls>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(2014|2015)'!$Q$3:$Q$21</c:f>
              <c:numCache>
                <c:formatCode>0%</c:formatCode>
                <c:ptCount val="19"/>
                <c:pt idx="0">
                  <c:v>-0.25510204081632654</c:v>
                </c:pt>
                <c:pt idx="1">
                  <c:v>-0.23979591836734693</c:v>
                </c:pt>
                <c:pt idx="2">
                  <c:v>-0.17857142857142858</c:v>
                </c:pt>
                <c:pt idx="3">
                  <c:v>-0.18877551020408162</c:v>
                </c:pt>
                <c:pt idx="4">
                  <c:v>-0.22448979591836735</c:v>
                </c:pt>
                <c:pt idx="5">
                  <c:v>-0.14285714285714285</c:v>
                </c:pt>
                <c:pt idx="6">
                  <c:v>-0.17346938775510204</c:v>
                </c:pt>
                <c:pt idx="7">
                  <c:v>-0.15306122448979592</c:v>
                </c:pt>
                <c:pt idx="8">
                  <c:v>-0.16326530612244897</c:v>
                </c:pt>
                <c:pt idx="9">
                  <c:v>-0.1683673469387755</c:v>
                </c:pt>
                <c:pt idx="10">
                  <c:v>-0.14285714285714285</c:v>
                </c:pt>
                <c:pt idx="11">
                  <c:v>-0.12755102040816327</c:v>
                </c:pt>
                <c:pt idx="12">
                  <c:v>-0.1326530612244898</c:v>
                </c:pt>
                <c:pt idx="13">
                  <c:v>-0.10204081632653061</c:v>
                </c:pt>
                <c:pt idx="14">
                  <c:v>-0.11734693877551021</c:v>
                </c:pt>
                <c:pt idx="15">
                  <c:v>-0.10204081632653061</c:v>
                </c:pt>
                <c:pt idx="16">
                  <c:v>-8.673469387755102E-2</c:v>
                </c:pt>
                <c:pt idx="17">
                  <c:v>-2.5510204081632654E-2</c:v>
                </c:pt>
                <c:pt idx="18">
                  <c:v>-6.1224489795918366E-2</c:v>
                </c:pt>
              </c:numCache>
            </c:numRef>
          </c:val>
        </c:ser>
        <c:ser>
          <c:idx val="4"/>
          <c:order val="5"/>
          <c:tx>
            <c:strRef>
              <c:f>'Q3 (2014|2015)'!$R$2</c:f>
              <c:strCache>
                <c:ptCount val="1"/>
                <c:pt idx="0">
                  <c:v>Not at all important  (2015)</c:v>
                </c:pt>
              </c:strCache>
            </c:strRef>
          </c:tx>
          <c:spPr>
            <a:solidFill>
              <a:schemeClr val="accent6">
                <a:lumMod val="75000"/>
              </a:schemeClr>
            </a:solidFill>
          </c:spPr>
          <c:invertIfNegative val="0"/>
          <c:dLbls>
            <c:dLbl>
              <c:idx val="18"/>
              <c:delete val="1"/>
            </c:dLbl>
            <c:dLbl>
              <c:idx val="19"/>
              <c:showLegendKey val="0"/>
              <c:showVal val="1"/>
              <c:showCatName val="0"/>
              <c:showSerName val="0"/>
              <c:showPercent val="0"/>
              <c:showBubbleSize val="0"/>
            </c:dLbl>
            <c:dLbl>
              <c:idx val="20"/>
              <c:delete val="1"/>
            </c:dLbl>
            <c:txPr>
              <a:bodyPr/>
              <a:lstStyle/>
              <a:p>
                <a:pPr>
                  <a:defRPr sz="1400"/>
                </a:pPr>
                <a:endParaRPr lang="en-US"/>
              </a:p>
            </c:txPr>
            <c:dLblPos val="ctr"/>
            <c:showLegendKey val="0"/>
            <c:showVal val="1"/>
            <c:showCatName val="0"/>
            <c:showSerName val="0"/>
            <c:showPercent val="0"/>
            <c:showBubbleSize val="0"/>
            <c:showLeaderLines val="0"/>
          </c:dLbls>
          <c:cat>
            <c:strRef>
              <c:f>'Q3 (2014|2015)'!$L$3:$L$21</c:f>
              <c:strCache>
                <c:ptCount val="19"/>
                <c:pt idx="0">
                  <c:v>Wikis</c:v>
                </c:pt>
                <c:pt idx="1">
                  <c:v>Game based learning</c:v>
                </c:pt>
                <c:pt idx="2">
                  <c:v>Digital and Open Badges</c:v>
                </c:pt>
                <c:pt idx="3">
                  <c:v>Assistive technologies</c:v>
                </c:pt>
                <c:pt idx="4">
                  <c:v>MOOCs, SPOCs, TOOCs etc</c:v>
                </c:pt>
                <c:pt idx="5">
                  <c:v>Open Education (Practices, Policy &amp; Resources)</c:v>
                </c:pt>
                <c:pt idx="6">
                  <c:v>Digital repositories</c:v>
                </c:pt>
                <c:pt idx="7">
                  <c:v>Bring Your Own Device (BYOD)</c:v>
                </c:pt>
                <c:pt idx="8">
                  <c:v>ePortfolios</c:v>
                </c:pt>
                <c:pt idx="9">
                  <c:v>Blogs</c:v>
                </c:pt>
                <c:pt idx="10">
                  <c:v>Lecture capture tools</c:v>
                </c:pt>
                <c:pt idx="11">
                  <c:v>Screencasting</c:v>
                </c:pt>
                <c:pt idx="12">
                  <c:v>Social networking (e.g. Twitter, Facebook Google+)</c:v>
                </c:pt>
                <c:pt idx="13">
                  <c:v>Collaborative tools (e.g.  Google Apps or Office365)</c:v>
                </c:pt>
                <c:pt idx="14">
                  <c:v>Data and Analytics (incl Learning analytics)</c:v>
                </c:pt>
                <c:pt idx="15">
                  <c:v>Web conferencing/virtual classroom software</c:v>
                </c:pt>
                <c:pt idx="16">
                  <c:v>Media production (e.g. podcasting, video interviews)</c:v>
                </c:pt>
                <c:pt idx="17">
                  <c:v>Electronic assessment, submission &amp; feedback tools</c:v>
                </c:pt>
                <c:pt idx="18">
                  <c:v>Content Management Systems and VLEs</c:v>
                </c:pt>
              </c:strCache>
            </c:strRef>
          </c:cat>
          <c:val>
            <c:numRef>
              <c:f>'Q3 (2014|2015)'!$R$3:$R$21</c:f>
              <c:numCache>
                <c:formatCode>0%</c:formatCode>
                <c:ptCount val="19"/>
                <c:pt idx="0">
                  <c:v>-0.26020408163265307</c:v>
                </c:pt>
                <c:pt idx="1">
                  <c:v>-0.26530612244897961</c:v>
                </c:pt>
                <c:pt idx="2">
                  <c:v>-0.28061224489795916</c:v>
                </c:pt>
                <c:pt idx="3">
                  <c:v>-0.1683673469387755</c:v>
                </c:pt>
                <c:pt idx="4">
                  <c:v>-0.17857142857142858</c:v>
                </c:pt>
                <c:pt idx="5">
                  <c:v>-0.14795918367346939</c:v>
                </c:pt>
                <c:pt idx="6">
                  <c:v>-0.10204081632653061</c:v>
                </c:pt>
                <c:pt idx="7">
                  <c:v>-0.14285714285714285</c:v>
                </c:pt>
                <c:pt idx="8">
                  <c:v>-0.12755102040816327</c:v>
                </c:pt>
                <c:pt idx="9">
                  <c:v>-0.10204081632653061</c:v>
                </c:pt>
                <c:pt idx="10">
                  <c:v>-0.18367346938775511</c:v>
                </c:pt>
                <c:pt idx="11">
                  <c:v>-0.10204081632653061</c:v>
                </c:pt>
                <c:pt idx="12">
                  <c:v>-7.1428571428571425E-2</c:v>
                </c:pt>
                <c:pt idx="13">
                  <c:v>-7.1428571428571425E-2</c:v>
                </c:pt>
                <c:pt idx="14">
                  <c:v>-9.1836734693877556E-2</c:v>
                </c:pt>
                <c:pt idx="15">
                  <c:v>-5.6122448979591837E-2</c:v>
                </c:pt>
                <c:pt idx="16">
                  <c:v>-7.1428571428571425E-2</c:v>
                </c:pt>
                <c:pt idx="17">
                  <c:v>-8.1632653061224483E-2</c:v>
                </c:pt>
                <c:pt idx="18">
                  <c:v>-1.020408163265306E-2</c:v>
                </c:pt>
              </c:numCache>
            </c:numRef>
          </c:val>
        </c:ser>
        <c:dLbls>
          <c:showLegendKey val="0"/>
          <c:showVal val="0"/>
          <c:showCatName val="0"/>
          <c:showSerName val="0"/>
          <c:showPercent val="0"/>
          <c:showBubbleSize val="0"/>
        </c:dLbls>
        <c:gapWidth val="116"/>
        <c:overlap val="100"/>
        <c:axId val="222713344"/>
        <c:axId val="222711808"/>
      </c:barChart>
      <c:catAx>
        <c:axId val="222696192"/>
        <c:scaling>
          <c:orientation val="minMax"/>
        </c:scaling>
        <c:delete val="0"/>
        <c:axPos val="l"/>
        <c:majorGridlines/>
        <c:majorTickMark val="none"/>
        <c:minorTickMark val="none"/>
        <c:tickLblPos val="low"/>
        <c:txPr>
          <a:bodyPr anchor="t" anchorCtr="1"/>
          <a:lstStyle/>
          <a:p>
            <a:pPr>
              <a:defRPr sz="2000">
                <a:solidFill>
                  <a:sysClr val="windowText" lastClr="000000"/>
                </a:solidFill>
              </a:defRPr>
            </a:pPr>
            <a:endParaRPr lang="en-US"/>
          </a:p>
        </c:txPr>
        <c:crossAx val="222697728"/>
        <c:crosses val="autoZero"/>
        <c:auto val="0"/>
        <c:lblAlgn val="ctr"/>
        <c:lblOffset val="100"/>
        <c:noMultiLvlLbl val="0"/>
      </c:catAx>
      <c:valAx>
        <c:axId val="222697728"/>
        <c:scaling>
          <c:orientation val="minMax"/>
          <c:max val="1"/>
          <c:min val="-0.8"/>
        </c:scaling>
        <c:delete val="0"/>
        <c:axPos val="b"/>
        <c:numFmt formatCode="0%" sourceLinked="1"/>
        <c:majorTickMark val="out"/>
        <c:minorTickMark val="none"/>
        <c:tickLblPos val="nextTo"/>
        <c:txPr>
          <a:bodyPr/>
          <a:lstStyle/>
          <a:p>
            <a:pPr>
              <a:defRPr sz="1400"/>
            </a:pPr>
            <a:endParaRPr lang="en-US"/>
          </a:p>
        </c:txPr>
        <c:crossAx val="222696192"/>
        <c:crosses val="autoZero"/>
        <c:crossBetween val="between"/>
      </c:valAx>
      <c:valAx>
        <c:axId val="222711808"/>
        <c:scaling>
          <c:orientation val="minMax"/>
          <c:max val="1"/>
          <c:min val="-0.8"/>
        </c:scaling>
        <c:delete val="0"/>
        <c:axPos val="t"/>
        <c:numFmt formatCode="0%" sourceLinked="1"/>
        <c:majorTickMark val="out"/>
        <c:minorTickMark val="none"/>
        <c:tickLblPos val="nextTo"/>
        <c:txPr>
          <a:bodyPr/>
          <a:lstStyle/>
          <a:p>
            <a:pPr>
              <a:defRPr sz="1400"/>
            </a:pPr>
            <a:endParaRPr lang="en-US"/>
          </a:p>
        </c:txPr>
        <c:crossAx val="222713344"/>
        <c:crosses val="max"/>
        <c:crossBetween val="between"/>
      </c:valAx>
      <c:catAx>
        <c:axId val="222713344"/>
        <c:scaling>
          <c:orientation val="minMax"/>
        </c:scaling>
        <c:delete val="1"/>
        <c:axPos val="l"/>
        <c:majorTickMark val="out"/>
        <c:minorTickMark val="none"/>
        <c:tickLblPos val="nextTo"/>
        <c:crossAx val="222711808"/>
        <c:crosses val="autoZero"/>
        <c:auto val="1"/>
        <c:lblAlgn val="ctr"/>
        <c:lblOffset val="100"/>
        <c:noMultiLvlLbl val="0"/>
      </c:catAx>
    </c:plotArea>
    <c:legend>
      <c:legendPos val="b"/>
      <c:legendEntry>
        <c:idx val="0"/>
        <c:delete val="1"/>
      </c:legendEntry>
      <c:legendEntry>
        <c:idx val="6"/>
        <c:delete val="1"/>
      </c:legendEntry>
      <c:layout>
        <c:manualLayout>
          <c:xMode val="edge"/>
          <c:yMode val="edge"/>
          <c:x val="0.15500535628185863"/>
          <c:y val="0.93502777254754288"/>
          <c:w val="0.83947439021873504"/>
          <c:h val="4.34999163162409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'Q3+Q1'!$B$1</c:f>
          <c:strCache>
            <c:ptCount val="1"/>
            <c:pt idx="0">
              <c:v>How important do you expect the following will be? (Current and future)</c:v>
            </c:pt>
          </c:strCache>
        </c:strRef>
      </c:tx>
      <c:layout>
        <c:manualLayout>
          <c:xMode val="edge"/>
          <c:yMode val="edge"/>
          <c:x val="0.19453441828237025"/>
          <c:y val="1.5271094463566909E-2"/>
        </c:manualLayout>
      </c:layout>
      <c:overlay val="0"/>
      <c:txPr>
        <a:bodyPr/>
        <a:lstStyle/>
        <a:p>
          <a:pPr>
            <a:defRPr sz="16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38556442954559195"/>
          <c:y val="6.8307839659788552E-2"/>
          <c:w val="0.58858436579462514"/>
          <c:h val="0.80978211757036722"/>
        </c:manualLayout>
      </c:layout>
      <c:barChart>
        <c:barDir val="bar"/>
        <c:grouping val="stacked"/>
        <c:varyColors val="0"/>
        <c:ser>
          <c:idx val="8"/>
          <c:order val="6"/>
          <c:tx>
            <c:strRef>
              <c:f>'Q3+Q1'!$X$2</c:f>
              <c:strCache>
                <c:ptCount val="1"/>
                <c:pt idx="0">
                  <c:v>Neutral (Current)</c:v>
                </c:pt>
              </c:strCache>
            </c:strRef>
          </c:tx>
          <c:spPr>
            <a:solidFill>
              <a:schemeClr val="bg1">
                <a:lumMod val="85000"/>
                <a:alpha val="50000"/>
              </a:schemeClr>
            </a:solidFill>
          </c:spPr>
          <c:invertIfNegative val="0"/>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'Q3+Q1'!$X$3:$X$23</c:f>
              <c:numCache>
                <c:formatCode>0%</c:formatCode>
                <c:ptCount val="21"/>
                <c:pt idx="0">
                  <c:v>7.9081632653061229E-2</c:v>
                </c:pt>
                <c:pt idx="1">
                  <c:v>0.125</c:v>
                </c:pt>
                <c:pt idx="2">
                  <c:v>0.10204081632653061</c:v>
                </c:pt>
                <c:pt idx="3">
                  <c:v>0.10714285714285714</c:v>
                </c:pt>
                <c:pt idx="4">
                  <c:v>0.125</c:v>
                </c:pt>
                <c:pt idx="5">
                  <c:v>0.10969387755102041</c:v>
                </c:pt>
                <c:pt idx="6">
                  <c:v>0.11734693877551021</c:v>
                </c:pt>
                <c:pt idx="7">
                  <c:v>0.10969387755102041</c:v>
                </c:pt>
                <c:pt idx="8">
                  <c:v>0.11989795918367346</c:v>
                </c:pt>
                <c:pt idx="9">
                  <c:v>0.10969387755102041</c:v>
                </c:pt>
                <c:pt idx="10">
                  <c:v>0.13010204081632654</c:v>
                </c:pt>
                <c:pt idx="11">
                  <c:v>8.673469387755102E-2</c:v>
                </c:pt>
                <c:pt idx="12">
                  <c:v>0.13010204081632654</c:v>
                </c:pt>
                <c:pt idx="13">
                  <c:v>5.6122448979591837E-2</c:v>
                </c:pt>
                <c:pt idx="14">
                  <c:v>0.125</c:v>
                </c:pt>
                <c:pt idx="15">
                  <c:v>0.10714285714285714</c:v>
                </c:pt>
                <c:pt idx="16">
                  <c:v>0.13010204081632654</c:v>
                </c:pt>
                <c:pt idx="17">
                  <c:v>0.11734693877551021</c:v>
                </c:pt>
                <c:pt idx="18">
                  <c:v>0.10459183673469388</c:v>
                </c:pt>
                <c:pt idx="19">
                  <c:v>7.3979591836734693E-2</c:v>
                </c:pt>
                <c:pt idx="20">
                  <c:v>6.8877551020408156E-2</c:v>
                </c:pt>
              </c:numCache>
            </c:numRef>
          </c:val>
        </c:ser>
        <c:ser>
          <c:idx val="7"/>
          <c:order val="7"/>
          <c:tx>
            <c:strRef>
              <c:f>'Q3+Q1'!$W$2</c:f>
              <c:strCache>
                <c:ptCount val="1"/>
                <c:pt idx="0">
                  <c:v>Important (Current)</c:v>
                </c:pt>
              </c:strCache>
            </c:strRef>
          </c:tx>
          <c:spPr>
            <a:solidFill>
              <a:srgbClr val="079948">
                <a:alpha val="20000"/>
              </a:srgbClr>
            </a:solidFill>
          </c:spPr>
          <c:invertIfNegative val="0"/>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'Q3+Q1'!$W$3:$W$23</c:f>
              <c:numCache>
                <c:formatCode>0%</c:formatCode>
                <c:ptCount val="21"/>
                <c:pt idx="0">
                  <c:v>5.6122448979591837E-2</c:v>
                </c:pt>
                <c:pt idx="1">
                  <c:v>0.1326530612244898</c:v>
                </c:pt>
                <c:pt idx="2">
                  <c:v>7.6530612244897961E-2</c:v>
                </c:pt>
                <c:pt idx="3">
                  <c:v>8.673469387755102E-2</c:v>
                </c:pt>
                <c:pt idx="4">
                  <c:v>0.1326530612244898</c:v>
                </c:pt>
                <c:pt idx="5">
                  <c:v>0.1326530612244898</c:v>
                </c:pt>
                <c:pt idx="6">
                  <c:v>0.20408163265306123</c:v>
                </c:pt>
                <c:pt idx="7">
                  <c:v>0.25</c:v>
                </c:pt>
                <c:pt idx="8">
                  <c:v>0.1683673469387755</c:v>
                </c:pt>
                <c:pt idx="9">
                  <c:v>0.18877551020408162</c:v>
                </c:pt>
                <c:pt idx="10">
                  <c:v>0.26530612244897961</c:v>
                </c:pt>
                <c:pt idx="11">
                  <c:v>0.16326530612244897</c:v>
                </c:pt>
                <c:pt idx="12">
                  <c:v>0.29081632653061223</c:v>
                </c:pt>
                <c:pt idx="13">
                  <c:v>0.21938775510204081</c:v>
                </c:pt>
                <c:pt idx="14">
                  <c:v>0.22448979591836735</c:v>
                </c:pt>
                <c:pt idx="15">
                  <c:v>0.23469387755102042</c:v>
                </c:pt>
                <c:pt idx="16">
                  <c:v>0.25</c:v>
                </c:pt>
                <c:pt idx="17">
                  <c:v>0.32653061224489793</c:v>
                </c:pt>
                <c:pt idx="18">
                  <c:v>0.2857142857142857</c:v>
                </c:pt>
                <c:pt idx="19">
                  <c:v>0.20408163265306123</c:v>
                </c:pt>
                <c:pt idx="20">
                  <c:v>0.23979591836734693</c:v>
                </c:pt>
              </c:numCache>
            </c:numRef>
          </c:val>
        </c:ser>
        <c:ser>
          <c:idx val="6"/>
          <c:order val="8"/>
          <c:tx>
            <c:strRef>
              <c:f>'Q3+Q1'!$V$2</c:f>
              <c:strCache>
                <c:ptCount val="1"/>
                <c:pt idx="0">
                  <c:v>Very important (Current)</c:v>
                </c:pt>
              </c:strCache>
            </c:strRef>
          </c:tx>
          <c:spPr>
            <a:solidFill>
              <a:srgbClr val="079948">
                <a:alpha val="51000"/>
              </a:srgbClr>
            </a:solidFill>
          </c:spPr>
          <c:invertIfNegative val="0"/>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'Q3+Q1'!$V$3:$V$23</c:f>
              <c:numCache>
                <c:formatCode>0%</c:formatCode>
                <c:ptCount val="21"/>
                <c:pt idx="0">
                  <c:v>3.5714285714285712E-2</c:v>
                </c:pt>
                <c:pt idx="1">
                  <c:v>4.0816326530612242E-2</c:v>
                </c:pt>
                <c:pt idx="2">
                  <c:v>6.6326530612244902E-2</c:v>
                </c:pt>
                <c:pt idx="3">
                  <c:v>6.1224489795918366E-2</c:v>
                </c:pt>
                <c:pt idx="4">
                  <c:v>4.5918367346938778E-2</c:v>
                </c:pt>
                <c:pt idx="5">
                  <c:v>0.16326530612244897</c:v>
                </c:pt>
                <c:pt idx="6">
                  <c:v>0.15306122448979592</c:v>
                </c:pt>
                <c:pt idx="7">
                  <c:v>0.12755102040816327</c:v>
                </c:pt>
                <c:pt idx="8">
                  <c:v>0.16326530612244897</c:v>
                </c:pt>
                <c:pt idx="9">
                  <c:v>0.16326530612244897</c:v>
                </c:pt>
                <c:pt idx="10">
                  <c:v>0.1683673469387755</c:v>
                </c:pt>
                <c:pt idx="11">
                  <c:v>0.23469387755102042</c:v>
                </c:pt>
                <c:pt idx="12">
                  <c:v>0.16326530612244897</c:v>
                </c:pt>
                <c:pt idx="13">
                  <c:v>0.31122448979591838</c:v>
                </c:pt>
                <c:pt idx="14">
                  <c:v>0.29591836734693877</c:v>
                </c:pt>
                <c:pt idx="15">
                  <c:v>0.29591836734693877</c:v>
                </c:pt>
                <c:pt idx="16">
                  <c:v>0.15306122448979592</c:v>
                </c:pt>
                <c:pt idx="17">
                  <c:v>0.23469387755102042</c:v>
                </c:pt>
                <c:pt idx="18">
                  <c:v>0.23979591836734693</c:v>
                </c:pt>
                <c:pt idx="19">
                  <c:v>0.48979591836734693</c:v>
                </c:pt>
                <c:pt idx="20">
                  <c:v>0.5714285714285714</c:v>
                </c:pt>
              </c:numCache>
            </c:numRef>
          </c:val>
        </c:ser>
        <c:ser>
          <c:idx val="9"/>
          <c:order val="9"/>
          <c:tx>
            <c:strRef>
              <c:f>'Q3+Q1'!$Y$2</c:f>
              <c:strCache>
                <c:ptCount val="1"/>
                <c:pt idx="0">
                  <c:v>Neutral (Current)</c:v>
                </c:pt>
              </c:strCache>
            </c:strRef>
          </c:tx>
          <c:spPr>
            <a:solidFill>
              <a:schemeClr val="bg1">
                <a:lumMod val="85000"/>
                <a:alpha val="50000"/>
              </a:schemeClr>
            </a:solidFill>
          </c:spPr>
          <c:invertIfNegative val="0"/>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'Q3+Q1'!$Y$3:$Y$23</c:f>
              <c:numCache>
                <c:formatCode>0%</c:formatCode>
                <c:ptCount val="21"/>
                <c:pt idx="0">
                  <c:v>-7.9081632653061229E-2</c:v>
                </c:pt>
                <c:pt idx="1">
                  <c:v>-0.125</c:v>
                </c:pt>
                <c:pt idx="2">
                  <c:v>-0.10204081632653061</c:v>
                </c:pt>
                <c:pt idx="3">
                  <c:v>-0.10714285714285714</c:v>
                </c:pt>
                <c:pt idx="4">
                  <c:v>-0.125</c:v>
                </c:pt>
                <c:pt idx="5">
                  <c:v>-0.10969387755102041</c:v>
                </c:pt>
                <c:pt idx="6">
                  <c:v>-0.11734693877551021</c:v>
                </c:pt>
                <c:pt idx="7">
                  <c:v>-0.10969387755102041</c:v>
                </c:pt>
                <c:pt idx="8">
                  <c:v>-0.11989795918367346</c:v>
                </c:pt>
                <c:pt idx="9">
                  <c:v>-0.10969387755102041</c:v>
                </c:pt>
                <c:pt idx="10">
                  <c:v>-0.13010204081632654</c:v>
                </c:pt>
                <c:pt idx="11">
                  <c:v>-8.673469387755102E-2</c:v>
                </c:pt>
                <c:pt idx="12">
                  <c:v>-0.13010204081632654</c:v>
                </c:pt>
                <c:pt idx="13">
                  <c:v>-5.6122448979591837E-2</c:v>
                </c:pt>
                <c:pt idx="14">
                  <c:v>-0.125</c:v>
                </c:pt>
                <c:pt idx="15">
                  <c:v>-0.10714285714285714</c:v>
                </c:pt>
                <c:pt idx="16">
                  <c:v>-0.13010204081632654</c:v>
                </c:pt>
                <c:pt idx="17">
                  <c:v>-0.11734693877551021</c:v>
                </c:pt>
                <c:pt idx="18">
                  <c:v>-0.10459183673469388</c:v>
                </c:pt>
                <c:pt idx="19">
                  <c:v>-7.3979591836734693E-2</c:v>
                </c:pt>
                <c:pt idx="20">
                  <c:v>-6.8877551020408156E-2</c:v>
                </c:pt>
              </c:numCache>
            </c:numRef>
          </c:val>
        </c:ser>
        <c:ser>
          <c:idx val="10"/>
          <c:order val="10"/>
          <c:tx>
            <c:strRef>
              <c:f>'Q3+Q1'!$Z$2</c:f>
              <c:strCache>
                <c:ptCount val="1"/>
                <c:pt idx="0">
                  <c:v>Unimportant (Current)</c:v>
                </c:pt>
              </c:strCache>
            </c:strRef>
          </c:tx>
          <c:spPr>
            <a:solidFill>
              <a:schemeClr val="accent6">
                <a:lumMod val="75000"/>
                <a:alpha val="20000"/>
              </a:schemeClr>
            </a:solidFill>
          </c:spPr>
          <c:invertIfNegative val="0"/>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'Q3+Q1'!$Z$3:$Z$23</c:f>
              <c:numCache>
                <c:formatCode>0%</c:formatCode>
                <c:ptCount val="21"/>
                <c:pt idx="0">
                  <c:v>-0.23469387755102042</c:v>
                </c:pt>
                <c:pt idx="1">
                  <c:v>-0.23469387755102042</c:v>
                </c:pt>
                <c:pt idx="2">
                  <c:v>-0.26020408163265307</c:v>
                </c:pt>
                <c:pt idx="3">
                  <c:v>-0.17857142857142858</c:v>
                </c:pt>
                <c:pt idx="4">
                  <c:v>-0.20918367346938777</c:v>
                </c:pt>
                <c:pt idx="5">
                  <c:v>-0.20918367346938777</c:v>
                </c:pt>
                <c:pt idx="6">
                  <c:v>-0.23979591836734693</c:v>
                </c:pt>
                <c:pt idx="7">
                  <c:v>-0.15816326530612246</c:v>
                </c:pt>
                <c:pt idx="8">
                  <c:v>-0.21428571428571427</c:v>
                </c:pt>
                <c:pt idx="9">
                  <c:v>-0.21938775510204081</c:v>
                </c:pt>
                <c:pt idx="10">
                  <c:v>-0.17346938775510204</c:v>
                </c:pt>
                <c:pt idx="11">
                  <c:v>-0.19387755102040816</c:v>
                </c:pt>
                <c:pt idx="12">
                  <c:v>-0.14795918367346939</c:v>
                </c:pt>
                <c:pt idx="13">
                  <c:v>-0.13775510204081631</c:v>
                </c:pt>
                <c:pt idx="14">
                  <c:v>-0.12244897959183673</c:v>
                </c:pt>
                <c:pt idx="15">
                  <c:v>-0.14795918367346939</c:v>
                </c:pt>
                <c:pt idx="16">
                  <c:v>-0.15816326530612246</c:v>
                </c:pt>
                <c:pt idx="17">
                  <c:v>-0.11734693877551021</c:v>
                </c:pt>
                <c:pt idx="18">
                  <c:v>-0.18367346938775511</c:v>
                </c:pt>
                <c:pt idx="19">
                  <c:v>-4.0816326530612242E-2</c:v>
                </c:pt>
                <c:pt idx="20">
                  <c:v>-3.0612244897959183E-2</c:v>
                </c:pt>
              </c:numCache>
            </c:numRef>
          </c:val>
        </c:ser>
        <c:ser>
          <c:idx val="11"/>
          <c:order val="11"/>
          <c:tx>
            <c:strRef>
              <c:f>'Q3+Q1'!$AA$2</c:f>
              <c:strCache>
                <c:ptCount val="1"/>
                <c:pt idx="0">
                  <c:v>Not at all important (Current)</c:v>
                </c:pt>
              </c:strCache>
            </c:strRef>
          </c:tx>
          <c:spPr>
            <a:solidFill>
              <a:schemeClr val="accent6">
                <a:lumMod val="75000"/>
                <a:alpha val="44000"/>
              </a:schemeClr>
            </a:solidFill>
          </c:spPr>
          <c:invertIfNegative val="0"/>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'Q3+Q1'!$AA$3:$AA$23</c:f>
              <c:numCache>
                <c:formatCode>0%</c:formatCode>
                <c:ptCount val="21"/>
                <c:pt idx="0">
                  <c:v>-0.31632653061224492</c:v>
                </c:pt>
                <c:pt idx="1">
                  <c:v>-0.29081632653061223</c:v>
                </c:pt>
                <c:pt idx="2">
                  <c:v>-0.36734693877551022</c:v>
                </c:pt>
                <c:pt idx="3">
                  <c:v>-0.38775510204081631</c:v>
                </c:pt>
                <c:pt idx="4">
                  <c:v>-0.29081632653061223</c:v>
                </c:pt>
                <c:pt idx="5">
                  <c:v>-0.22959183673469388</c:v>
                </c:pt>
                <c:pt idx="6">
                  <c:v>-0.15816326530612246</c:v>
                </c:pt>
                <c:pt idx="7">
                  <c:v>-0.20918367346938777</c:v>
                </c:pt>
                <c:pt idx="8">
                  <c:v>-0.18367346938775511</c:v>
                </c:pt>
                <c:pt idx="9">
                  <c:v>-0.18877551020408162</c:v>
                </c:pt>
                <c:pt idx="10">
                  <c:v>-0.11224489795918367</c:v>
                </c:pt>
                <c:pt idx="11">
                  <c:v>-0.20408163265306123</c:v>
                </c:pt>
                <c:pt idx="12">
                  <c:v>-0.10714285714285714</c:v>
                </c:pt>
                <c:pt idx="13">
                  <c:v>-0.18877551020408162</c:v>
                </c:pt>
                <c:pt idx="14">
                  <c:v>-9.1836734693877556E-2</c:v>
                </c:pt>
                <c:pt idx="15">
                  <c:v>-8.673469387755102E-2</c:v>
                </c:pt>
                <c:pt idx="16">
                  <c:v>-0.14285714285714285</c:v>
                </c:pt>
                <c:pt idx="17">
                  <c:v>-7.1428571428571425E-2</c:v>
                </c:pt>
                <c:pt idx="18">
                  <c:v>-6.6326530612244902E-2</c:v>
                </c:pt>
                <c:pt idx="19">
                  <c:v>-0.10204081632653061</c:v>
                </c:pt>
                <c:pt idx="20">
                  <c:v>-1.020408163265306E-2</c:v>
                </c:pt>
              </c:numCache>
            </c:numRef>
          </c:val>
        </c:ser>
        <c:dLbls>
          <c:showLegendKey val="0"/>
          <c:showVal val="0"/>
          <c:showCatName val="0"/>
          <c:showSerName val="0"/>
          <c:showPercent val="0"/>
          <c:showBubbleSize val="0"/>
        </c:dLbls>
        <c:gapWidth val="21"/>
        <c:overlap val="100"/>
        <c:axId val="222887936"/>
        <c:axId val="222889472"/>
      </c:barChart>
      <c:barChart>
        <c:barDir val="bar"/>
        <c:grouping val="stacked"/>
        <c:varyColors val="0"/>
        <c:ser>
          <c:idx val="2"/>
          <c:order val="0"/>
          <c:tx>
            <c:strRef>
              <c:f>'Q3+Q1'!$O$2</c:f>
              <c:strCache>
                <c:ptCount val="1"/>
                <c:pt idx="0">
                  <c:v>Neutral</c:v>
                </c:pt>
              </c:strCache>
            </c:strRef>
          </c:tx>
          <c:spPr>
            <a:solidFill>
              <a:schemeClr val="bg1">
                <a:lumMod val="85000"/>
              </a:schemeClr>
            </a:solidFill>
          </c:spPr>
          <c:invertIfNegative val="0"/>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'Q3+Q1'!$O$3:$O$23</c:f>
              <c:numCache>
                <c:formatCode>0%</c:formatCode>
                <c:ptCount val="21"/>
                <c:pt idx="1">
                  <c:v>0.11734693877551021</c:v>
                </c:pt>
                <c:pt idx="2">
                  <c:v>0.11479591836734694</c:v>
                </c:pt>
                <c:pt idx="3">
                  <c:v>0.11479591836734694</c:v>
                </c:pt>
                <c:pt idx="4">
                  <c:v>0.13775510204081631</c:v>
                </c:pt>
                <c:pt idx="5">
                  <c:v>0.10459183673469388</c:v>
                </c:pt>
                <c:pt idx="6">
                  <c:v>0.14540816326530612</c:v>
                </c:pt>
                <c:pt idx="7">
                  <c:v>0.12244897959183673</c:v>
                </c:pt>
                <c:pt idx="8">
                  <c:v>0.13520408163265307</c:v>
                </c:pt>
                <c:pt idx="9">
                  <c:v>0.125</c:v>
                </c:pt>
                <c:pt idx="10">
                  <c:v>0.12244897959183673</c:v>
                </c:pt>
                <c:pt idx="11">
                  <c:v>9.1836734693877556E-2</c:v>
                </c:pt>
                <c:pt idx="12">
                  <c:v>0.10969387755102041</c:v>
                </c:pt>
                <c:pt idx="14">
                  <c:v>0.10459183673469388</c:v>
                </c:pt>
                <c:pt idx="15">
                  <c:v>0.10204081632653061</c:v>
                </c:pt>
                <c:pt idx="16">
                  <c:v>9.1836734693877556E-2</c:v>
                </c:pt>
                <c:pt idx="17">
                  <c:v>0.11224489795918367</c:v>
                </c:pt>
                <c:pt idx="18">
                  <c:v>0.11224489795918367</c:v>
                </c:pt>
                <c:pt idx="19">
                  <c:v>7.9081632653061229E-2</c:v>
                </c:pt>
                <c:pt idx="20">
                  <c:v>6.3775510204081634E-2</c:v>
                </c:pt>
              </c:numCache>
            </c:numRef>
          </c:val>
        </c:ser>
        <c:ser>
          <c:idx val="1"/>
          <c:order val="1"/>
          <c:tx>
            <c:strRef>
              <c:f>'Q3+Q1'!$N$2</c:f>
              <c:strCache>
                <c:ptCount val="1"/>
                <c:pt idx="0">
                  <c:v>Important</c:v>
                </c:pt>
              </c:strCache>
            </c:strRef>
          </c:tx>
          <c:spPr>
            <a:solidFill>
              <a:srgbClr val="079948">
                <a:alpha val="56000"/>
              </a:srgbClr>
            </a:solidFill>
          </c:spPr>
          <c:invertIfNegative val="0"/>
          <c:dLbls>
            <c:txPr>
              <a:bodyPr/>
              <a:lstStyle/>
              <a:p>
                <a:pPr>
                  <a:defRPr sz="1400">
                    <a:solidFill>
                      <a:sysClr val="windowText" lastClr="000000"/>
                    </a:solidFill>
                  </a:defRPr>
                </a:pPr>
                <a:endParaRPr lang="en-US"/>
              </a:p>
            </c:txPr>
            <c:dLblPos val="ctr"/>
            <c:showLegendKey val="0"/>
            <c:showVal val="1"/>
            <c:showCatName val="0"/>
            <c:showSerName val="0"/>
            <c:showPercent val="0"/>
            <c:showBubbleSize val="0"/>
            <c:showLeaderLines val="0"/>
          </c:dLbls>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'Q3+Q1'!$N$3:$N$23</c:f>
              <c:numCache>
                <c:formatCode>0%</c:formatCode>
                <c:ptCount val="21"/>
                <c:pt idx="1">
                  <c:v>0.1683673469387755</c:v>
                </c:pt>
                <c:pt idx="2">
                  <c:v>0.14795918367346939</c:v>
                </c:pt>
                <c:pt idx="3">
                  <c:v>0.14285714285714285</c:v>
                </c:pt>
                <c:pt idx="4">
                  <c:v>0.17857142857142858</c:v>
                </c:pt>
                <c:pt idx="5">
                  <c:v>0.20408163265306123</c:v>
                </c:pt>
                <c:pt idx="6">
                  <c:v>0.19897959183673469</c:v>
                </c:pt>
                <c:pt idx="7">
                  <c:v>0.21428571428571427</c:v>
                </c:pt>
                <c:pt idx="8">
                  <c:v>0.20408163265306123</c:v>
                </c:pt>
                <c:pt idx="9">
                  <c:v>0.24489795918367346</c:v>
                </c:pt>
                <c:pt idx="10">
                  <c:v>0.28061224489795916</c:v>
                </c:pt>
                <c:pt idx="11">
                  <c:v>0.20918367346938777</c:v>
                </c:pt>
                <c:pt idx="12">
                  <c:v>0.28061224489795916</c:v>
                </c:pt>
                <c:pt idx="14">
                  <c:v>0.23469387755102042</c:v>
                </c:pt>
                <c:pt idx="15">
                  <c:v>0.27040816326530615</c:v>
                </c:pt>
                <c:pt idx="16">
                  <c:v>0.31632653061224492</c:v>
                </c:pt>
                <c:pt idx="17">
                  <c:v>0.27551020408163263</c:v>
                </c:pt>
                <c:pt idx="18">
                  <c:v>0.29081632653061223</c:v>
                </c:pt>
                <c:pt idx="19">
                  <c:v>0.19387755102040816</c:v>
                </c:pt>
                <c:pt idx="20">
                  <c:v>0.22448979591836735</c:v>
                </c:pt>
              </c:numCache>
            </c:numRef>
          </c:val>
        </c:ser>
        <c:ser>
          <c:idx val="0"/>
          <c:order val="2"/>
          <c:tx>
            <c:strRef>
              <c:f>'Q3+Q1'!$M$2</c:f>
              <c:strCache>
                <c:ptCount val="1"/>
                <c:pt idx="0">
                  <c:v>Very important</c:v>
                </c:pt>
              </c:strCache>
            </c:strRef>
          </c:tx>
          <c:invertIfNegative val="0"/>
          <c:dLbls>
            <c:txPr>
              <a:bodyPr/>
              <a:lstStyle/>
              <a:p>
                <a:pPr>
                  <a:defRPr sz="1400">
                    <a:solidFill>
                      <a:schemeClr val="bg1"/>
                    </a:solidFill>
                  </a:defRPr>
                </a:pPr>
                <a:endParaRPr lang="en-US"/>
              </a:p>
            </c:txPr>
            <c:dLblPos val="ctr"/>
            <c:showLegendKey val="0"/>
            <c:showVal val="1"/>
            <c:showCatName val="0"/>
            <c:showSerName val="0"/>
            <c:showPercent val="0"/>
            <c:showBubbleSize val="0"/>
            <c:showLeaderLines val="0"/>
          </c:dLbls>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'Q3+Q1'!$M$3:$M$23</c:f>
              <c:numCache>
                <c:formatCode>0%</c:formatCode>
                <c:ptCount val="21"/>
                <c:pt idx="1">
                  <c:v>4.0816326530612242E-2</c:v>
                </c:pt>
                <c:pt idx="2">
                  <c:v>6.6326530612244902E-2</c:v>
                </c:pt>
                <c:pt idx="3">
                  <c:v>0.10204081632653061</c:v>
                </c:pt>
                <c:pt idx="4">
                  <c:v>9.6938775510204078E-2</c:v>
                </c:pt>
                <c:pt idx="5">
                  <c:v>0.14795918367346939</c:v>
                </c:pt>
                <c:pt idx="6">
                  <c:v>0.18877551020408162</c:v>
                </c:pt>
                <c:pt idx="7">
                  <c:v>0.19387755102040816</c:v>
                </c:pt>
                <c:pt idx="8">
                  <c:v>0.20408163265306123</c:v>
                </c:pt>
                <c:pt idx="9">
                  <c:v>0.18877551020408162</c:v>
                </c:pt>
                <c:pt idx="10">
                  <c:v>0.17857142857142858</c:v>
                </c:pt>
                <c:pt idx="11">
                  <c:v>0.26020408163265307</c:v>
                </c:pt>
                <c:pt idx="12">
                  <c:v>0.23979591836734693</c:v>
                </c:pt>
                <c:pt idx="14">
                  <c:v>0.33163265306122447</c:v>
                </c:pt>
                <c:pt idx="15">
                  <c:v>0.29591836734693877</c:v>
                </c:pt>
                <c:pt idx="16">
                  <c:v>0.26020408163265307</c:v>
                </c:pt>
                <c:pt idx="17">
                  <c:v>0.31632653061224492</c:v>
                </c:pt>
                <c:pt idx="18">
                  <c:v>0.30612244897959184</c:v>
                </c:pt>
                <c:pt idx="19">
                  <c:v>0.53061224489795922</c:v>
                </c:pt>
                <c:pt idx="20">
                  <c:v>0.56122448979591832</c:v>
                </c:pt>
              </c:numCache>
            </c:numRef>
          </c:val>
        </c:ser>
        <c:ser>
          <c:idx val="5"/>
          <c:order val="3"/>
          <c:tx>
            <c:strRef>
              <c:f>'Q3+Q1'!$P$2</c:f>
              <c:strCache>
                <c:ptCount val="1"/>
                <c:pt idx="0">
                  <c:v>Neutral</c:v>
                </c:pt>
              </c:strCache>
            </c:strRef>
          </c:tx>
          <c:spPr>
            <a:solidFill>
              <a:schemeClr val="bg1">
                <a:lumMod val="85000"/>
              </a:schemeClr>
            </a:solidFill>
          </c:spPr>
          <c:invertIfNegative val="0"/>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'Q3+Q1'!$P$3:$P$23</c:f>
              <c:numCache>
                <c:formatCode>0%</c:formatCode>
                <c:ptCount val="21"/>
                <c:pt idx="1">
                  <c:v>-0.11734693877551021</c:v>
                </c:pt>
                <c:pt idx="2">
                  <c:v>-0.11479591836734694</c:v>
                </c:pt>
                <c:pt idx="3">
                  <c:v>-0.11479591836734694</c:v>
                </c:pt>
                <c:pt idx="4">
                  <c:v>-0.13775510204081631</c:v>
                </c:pt>
                <c:pt idx="5">
                  <c:v>-0.10459183673469388</c:v>
                </c:pt>
                <c:pt idx="6">
                  <c:v>-0.14540816326530612</c:v>
                </c:pt>
                <c:pt idx="7">
                  <c:v>-0.12244897959183673</c:v>
                </c:pt>
                <c:pt idx="8">
                  <c:v>-0.13520408163265307</c:v>
                </c:pt>
                <c:pt idx="9">
                  <c:v>-0.125</c:v>
                </c:pt>
                <c:pt idx="10">
                  <c:v>-0.12244897959183673</c:v>
                </c:pt>
                <c:pt idx="11">
                  <c:v>-9.1836734693877556E-2</c:v>
                </c:pt>
                <c:pt idx="12">
                  <c:v>-0.10969387755102041</c:v>
                </c:pt>
                <c:pt idx="14">
                  <c:v>-0.10459183673469388</c:v>
                </c:pt>
                <c:pt idx="15">
                  <c:v>-0.10204081632653061</c:v>
                </c:pt>
                <c:pt idx="16">
                  <c:v>-9.1836734693877556E-2</c:v>
                </c:pt>
                <c:pt idx="17">
                  <c:v>-0.11224489795918367</c:v>
                </c:pt>
                <c:pt idx="18">
                  <c:v>-0.11224489795918367</c:v>
                </c:pt>
                <c:pt idx="19">
                  <c:v>-7.9081632653061229E-2</c:v>
                </c:pt>
                <c:pt idx="20">
                  <c:v>-6.3775510204081634E-2</c:v>
                </c:pt>
              </c:numCache>
            </c:numRef>
          </c:val>
        </c:ser>
        <c:ser>
          <c:idx val="3"/>
          <c:order val="4"/>
          <c:tx>
            <c:strRef>
              <c:f>'Q3+Q1'!$Q$2</c:f>
              <c:strCache>
                <c:ptCount val="1"/>
                <c:pt idx="0">
                  <c:v>Unimportant</c:v>
                </c:pt>
              </c:strCache>
            </c:strRef>
          </c:tx>
          <c:spPr>
            <a:solidFill>
              <a:schemeClr val="accent6">
                <a:lumMod val="75000"/>
                <a:alpha val="57000"/>
              </a:schemeClr>
            </a:solidFill>
          </c:spPr>
          <c:invertIfNegative val="0"/>
          <c:dLbls>
            <c:dLbl>
              <c:idx val="17"/>
              <c:delete val="1"/>
            </c:dLbl>
            <c:dLbl>
              <c:idx val="18"/>
              <c:layout/>
              <c:showLegendKey val="0"/>
              <c:showVal val="1"/>
              <c:showCatName val="0"/>
              <c:showSerName val="0"/>
              <c:showPercent val="0"/>
              <c:showBubbleSize val="0"/>
            </c:dLbl>
            <c:dLbl>
              <c:idx val="19"/>
              <c:delete val="1"/>
            </c:dLbl>
            <c:dLbl>
              <c:idx val="20"/>
              <c:delete val="1"/>
            </c:dLbl>
            <c:txPr>
              <a:bodyPr/>
              <a:lstStyle/>
              <a:p>
                <a:pPr>
                  <a:defRPr sz="1400"/>
                </a:pPr>
                <a:endParaRPr lang="en-US"/>
              </a:p>
            </c:txPr>
            <c:dLblPos val="ctr"/>
            <c:showLegendKey val="0"/>
            <c:showVal val="1"/>
            <c:showCatName val="0"/>
            <c:showSerName val="0"/>
            <c:showPercent val="0"/>
            <c:showBubbleSize val="0"/>
            <c:showLeaderLines val="0"/>
          </c:dLbls>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'Q3+Q1'!$Q$3:$Q$23</c:f>
              <c:numCache>
                <c:formatCode>0%</c:formatCode>
                <c:ptCount val="21"/>
                <c:pt idx="1">
                  <c:v>-0.25510204081632654</c:v>
                </c:pt>
                <c:pt idx="2">
                  <c:v>-0.23979591836734693</c:v>
                </c:pt>
                <c:pt idx="3">
                  <c:v>-0.17857142857142858</c:v>
                </c:pt>
                <c:pt idx="4">
                  <c:v>-0.18877551020408162</c:v>
                </c:pt>
                <c:pt idx="5">
                  <c:v>-0.22448979591836735</c:v>
                </c:pt>
                <c:pt idx="6">
                  <c:v>-0.14285714285714285</c:v>
                </c:pt>
                <c:pt idx="7">
                  <c:v>-0.15306122448979592</c:v>
                </c:pt>
                <c:pt idx="8">
                  <c:v>-0.17346938775510204</c:v>
                </c:pt>
                <c:pt idx="9">
                  <c:v>-0.16326530612244897</c:v>
                </c:pt>
                <c:pt idx="10">
                  <c:v>-0.1683673469387755</c:v>
                </c:pt>
                <c:pt idx="11">
                  <c:v>-0.14285714285714285</c:v>
                </c:pt>
                <c:pt idx="12">
                  <c:v>-0.12755102040816327</c:v>
                </c:pt>
                <c:pt idx="14">
                  <c:v>-0.10204081632653061</c:v>
                </c:pt>
                <c:pt idx="15">
                  <c:v>-0.1326530612244898</c:v>
                </c:pt>
                <c:pt idx="16">
                  <c:v>-0.11734693877551021</c:v>
                </c:pt>
                <c:pt idx="17">
                  <c:v>-0.10204081632653061</c:v>
                </c:pt>
                <c:pt idx="18">
                  <c:v>-8.673469387755102E-2</c:v>
                </c:pt>
                <c:pt idx="19">
                  <c:v>-2.5510204081632654E-2</c:v>
                </c:pt>
                <c:pt idx="20">
                  <c:v>-6.1224489795918366E-2</c:v>
                </c:pt>
              </c:numCache>
            </c:numRef>
          </c:val>
        </c:ser>
        <c:ser>
          <c:idx val="4"/>
          <c:order val="5"/>
          <c:tx>
            <c:strRef>
              <c:f>'Q3+Q1'!$R$2</c:f>
              <c:strCache>
                <c:ptCount val="1"/>
                <c:pt idx="0">
                  <c:v>Not at all important</c:v>
                </c:pt>
              </c:strCache>
            </c:strRef>
          </c:tx>
          <c:spPr>
            <a:solidFill>
              <a:schemeClr val="accent6">
                <a:lumMod val="75000"/>
              </a:schemeClr>
            </a:solidFill>
          </c:spPr>
          <c:invertIfNegative val="0"/>
          <c:dLbls>
            <c:dLbl>
              <c:idx val="18"/>
              <c:delete val="1"/>
            </c:dLbl>
            <c:dLbl>
              <c:idx val="19"/>
              <c:layout/>
              <c:showLegendKey val="0"/>
              <c:showVal val="1"/>
              <c:showCatName val="0"/>
              <c:showSerName val="0"/>
              <c:showPercent val="0"/>
              <c:showBubbleSize val="0"/>
            </c:dLbl>
            <c:dLbl>
              <c:idx val="20"/>
              <c:delete val="1"/>
            </c:dLbl>
            <c:txPr>
              <a:bodyPr/>
              <a:lstStyle/>
              <a:p>
                <a:pPr>
                  <a:defRPr sz="1400"/>
                </a:pPr>
                <a:endParaRPr lang="en-US"/>
              </a:p>
            </c:txPr>
            <c:dLblPos val="ctr"/>
            <c:showLegendKey val="0"/>
            <c:showVal val="1"/>
            <c:showCatName val="0"/>
            <c:showSerName val="0"/>
            <c:showPercent val="0"/>
            <c:showBubbleSize val="0"/>
            <c:showLeaderLines val="0"/>
          </c:dLbls>
          <c:cat>
            <c:strRef>
              <c:f>'Q3+Q1'!$L$3:$L$23</c:f>
              <c:strCache>
                <c:ptCount val="21"/>
                <c:pt idx="0">
                  <c:v>One-to-One Device initiatives</c:v>
                </c:pt>
                <c:pt idx="1">
                  <c:v>Wikis</c:v>
                </c:pt>
                <c:pt idx="2">
                  <c:v>Game based learning</c:v>
                </c:pt>
                <c:pt idx="3">
                  <c:v>Digital and Open Badges</c:v>
                </c:pt>
                <c:pt idx="4">
                  <c:v>Assistive technologies</c:v>
                </c:pt>
                <c:pt idx="5">
                  <c:v>MOOCs, SPOCs, TOOCs etc</c:v>
                </c:pt>
                <c:pt idx="6">
                  <c:v>Open Education (Practices, Policy &amp; Resources)</c:v>
                </c:pt>
                <c:pt idx="7">
                  <c:v>Bring Your Own Device (BYOD)</c:v>
                </c:pt>
                <c:pt idx="8">
                  <c:v>Digital repositories</c:v>
                </c:pt>
                <c:pt idx="9">
                  <c:v>ePortfolios</c:v>
                </c:pt>
                <c:pt idx="10">
                  <c:v>Blogs</c:v>
                </c:pt>
                <c:pt idx="11">
                  <c:v>Lecture capture tools</c:v>
                </c:pt>
                <c:pt idx="12">
                  <c:v>Screencasting</c:v>
                </c:pt>
                <c:pt idx="13">
                  <c:v>Plagiarism detection </c:v>
                </c:pt>
                <c:pt idx="14">
                  <c:v>Collaborative tools (e.g.  Google Apps or Office365)</c:v>
                </c:pt>
                <c:pt idx="15">
                  <c:v>Social networking (e.g. Twitter, Facebook Google+)</c:v>
                </c:pt>
                <c:pt idx="16">
                  <c:v>Data and Analytics (incl Learning analytics)</c:v>
                </c:pt>
                <c:pt idx="17">
                  <c:v>Web conferencing/virtual classroom software</c:v>
                </c:pt>
                <c:pt idx="18">
                  <c:v>Media production (e.g. podcasting, video interviews)</c:v>
                </c:pt>
                <c:pt idx="19">
                  <c:v>Electronic assessment, submission &amp; feedback tools</c:v>
                </c:pt>
                <c:pt idx="20">
                  <c:v>Content Management Systems and VLEs</c:v>
                </c:pt>
              </c:strCache>
            </c:strRef>
          </c:cat>
          <c:val>
            <c:numRef>
              <c:f>'Q3+Q1'!$R$3:$R$23</c:f>
              <c:numCache>
                <c:formatCode>0%</c:formatCode>
                <c:ptCount val="21"/>
                <c:pt idx="1">
                  <c:v>-0.26020408163265307</c:v>
                </c:pt>
                <c:pt idx="2">
                  <c:v>-0.26530612244897961</c:v>
                </c:pt>
                <c:pt idx="3">
                  <c:v>-0.28061224489795916</c:v>
                </c:pt>
                <c:pt idx="4">
                  <c:v>-0.1683673469387755</c:v>
                </c:pt>
                <c:pt idx="5">
                  <c:v>-0.17857142857142858</c:v>
                </c:pt>
                <c:pt idx="6">
                  <c:v>-0.14795918367346939</c:v>
                </c:pt>
                <c:pt idx="7">
                  <c:v>-0.14285714285714285</c:v>
                </c:pt>
                <c:pt idx="8">
                  <c:v>-0.10204081632653061</c:v>
                </c:pt>
                <c:pt idx="9">
                  <c:v>-0.12755102040816327</c:v>
                </c:pt>
                <c:pt idx="10">
                  <c:v>-0.10204081632653061</c:v>
                </c:pt>
                <c:pt idx="11">
                  <c:v>-0.18367346938775511</c:v>
                </c:pt>
                <c:pt idx="12">
                  <c:v>-0.10204081632653061</c:v>
                </c:pt>
                <c:pt idx="14">
                  <c:v>-7.1428571428571425E-2</c:v>
                </c:pt>
                <c:pt idx="15">
                  <c:v>-7.1428571428571425E-2</c:v>
                </c:pt>
                <c:pt idx="16">
                  <c:v>-9.1836734693877556E-2</c:v>
                </c:pt>
                <c:pt idx="17">
                  <c:v>-5.6122448979591837E-2</c:v>
                </c:pt>
                <c:pt idx="18">
                  <c:v>-7.1428571428571425E-2</c:v>
                </c:pt>
                <c:pt idx="19">
                  <c:v>-8.1632653061224483E-2</c:v>
                </c:pt>
                <c:pt idx="20">
                  <c:v>-1.020408163265306E-2</c:v>
                </c:pt>
              </c:numCache>
            </c:numRef>
          </c:val>
        </c:ser>
        <c:dLbls>
          <c:showLegendKey val="0"/>
          <c:showVal val="0"/>
          <c:showCatName val="0"/>
          <c:showSerName val="0"/>
          <c:showPercent val="0"/>
          <c:showBubbleSize val="0"/>
        </c:dLbls>
        <c:gapWidth val="116"/>
        <c:overlap val="100"/>
        <c:axId val="222892800"/>
        <c:axId val="222891008"/>
      </c:barChart>
      <c:catAx>
        <c:axId val="222887936"/>
        <c:scaling>
          <c:orientation val="minMax"/>
        </c:scaling>
        <c:delete val="0"/>
        <c:axPos val="l"/>
        <c:majorGridlines/>
        <c:majorTickMark val="none"/>
        <c:minorTickMark val="none"/>
        <c:tickLblPos val="low"/>
        <c:txPr>
          <a:bodyPr anchor="t" anchorCtr="1"/>
          <a:lstStyle/>
          <a:p>
            <a:pPr>
              <a:defRPr sz="2000">
                <a:solidFill>
                  <a:sysClr val="windowText" lastClr="000000"/>
                </a:solidFill>
              </a:defRPr>
            </a:pPr>
            <a:endParaRPr lang="en-US"/>
          </a:p>
        </c:txPr>
        <c:crossAx val="222889472"/>
        <c:crosses val="autoZero"/>
        <c:auto val="0"/>
        <c:lblAlgn val="ctr"/>
        <c:lblOffset val="100"/>
        <c:noMultiLvlLbl val="0"/>
      </c:catAx>
      <c:valAx>
        <c:axId val="222889472"/>
        <c:scaling>
          <c:orientation val="minMax"/>
          <c:max val="1"/>
          <c:min val="-0.8"/>
        </c:scaling>
        <c:delete val="0"/>
        <c:axPos val="b"/>
        <c:numFmt formatCode="0%" sourceLinked="1"/>
        <c:majorTickMark val="out"/>
        <c:minorTickMark val="none"/>
        <c:tickLblPos val="nextTo"/>
        <c:txPr>
          <a:bodyPr/>
          <a:lstStyle/>
          <a:p>
            <a:pPr>
              <a:defRPr sz="1400"/>
            </a:pPr>
            <a:endParaRPr lang="en-US"/>
          </a:p>
        </c:txPr>
        <c:crossAx val="222887936"/>
        <c:crosses val="autoZero"/>
        <c:crossBetween val="between"/>
      </c:valAx>
      <c:valAx>
        <c:axId val="222891008"/>
        <c:scaling>
          <c:orientation val="minMax"/>
          <c:max val="1"/>
          <c:min val="-0.8"/>
        </c:scaling>
        <c:delete val="0"/>
        <c:axPos val="t"/>
        <c:numFmt formatCode="0%" sourceLinked="1"/>
        <c:majorTickMark val="out"/>
        <c:minorTickMark val="none"/>
        <c:tickLblPos val="nextTo"/>
        <c:txPr>
          <a:bodyPr/>
          <a:lstStyle/>
          <a:p>
            <a:pPr>
              <a:defRPr sz="1400"/>
            </a:pPr>
            <a:endParaRPr lang="en-US"/>
          </a:p>
        </c:txPr>
        <c:crossAx val="222892800"/>
        <c:crosses val="max"/>
        <c:crossBetween val="between"/>
      </c:valAx>
      <c:catAx>
        <c:axId val="222892800"/>
        <c:scaling>
          <c:orientation val="minMax"/>
        </c:scaling>
        <c:delete val="1"/>
        <c:axPos val="l"/>
        <c:majorTickMark val="out"/>
        <c:minorTickMark val="none"/>
        <c:tickLblPos val="nextTo"/>
        <c:crossAx val="222891008"/>
        <c:crosses val="autoZero"/>
        <c:auto val="1"/>
        <c:lblAlgn val="ctr"/>
        <c:lblOffset val="100"/>
        <c:noMultiLvlLbl val="0"/>
      </c:catAx>
    </c:plotArea>
    <c:legend>
      <c:legendPos val="b"/>
      <c:legendEntry>
        <c:idx val="0"/>
        <c:delete val="1"/>
      </c:legendEntry>
      <c:legendEntry>
        <c:idx val="6"/>
        <c:delete val="1"/>
      </c:legendEntry>
      <c:layout>
        <c:manualLayout>
          <c:xMode val="edge"/>
          <c:yMode val="edge"/>
          <c:x val="0.11327932276257775"/>
          <c:y val="0.91637964140985773"/>
          <c:w val="0.88120048177727905"/>
          <c:h val="5.26487844601624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2257425</xdr:colOff>
      <xdr:row>0</xdr:row>
      <xdr:rowOff>104775</xdr:rowOff>
    </xdr:from>
    <xdr:to>
      <xdr:col>1</xdr:col>
      <xdr:colOff>4038600</xdr:colOff>
      <xdr:row>1</xdr:row>
      <xdr:rowOff>466725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62275" y="104775"/>
          <a:ext cx="1781175" cy="1076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228599</xdr:colOff>
      <xdr:row>53</xdr:row>
      <xdr:rowOff>57150</xdr:rowOff>
    </xdr:from>
    <xdr:to>
      <xdr:col>23</xdr:col>
      <xdr:colOff>28574</xdr:colOff>
      <xdr:row>157</xdr:row>
      <xdr:rowOff>68035</xdr:rowOff>
    </xdr:to>
    <xdr:grpSp>
      <xdr:nvGrpSpPr>
        <xdr:cNvPr id="4" name="Group 3"/>
        <xdr:cNvGrpSpPr/>
      </xdr:nvGrpSpPr>
      <xdr:grpSpPr>
        <a:xfrm>
          <a:off x="1453242" y="8929007"/>
          <a:ext cx="13298261" cy="16992599"/>
          <a:chOff x="1453242" y="8929007"/>
          <a:chExt cx="13298261" cy="15462700"/>
        </a:xfrm>
      </xdr:grpSpPr>
      <xdr:graphicFrame macro="">
        <xdr:nvGraphicFramePr>
          <xdr:cNvPr id="2" name="Chart 1"/>
          <xdr:cNvGraphicFramePr>
            <a:graphicFrameLocks/>
          </xdr:cNvGraphicFramePr>
        </xdr:nvGraphicFramePr>
        <xdr:xfrm>
          <a:off x="1453242" y="8929007"/>
          <a:ext cx="13298261" cy="1544905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7239001" y="24073833"/>
            <a:ext cx="7469494" cy="31787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8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24</xdr:col>
      <xdr:colOff>0</xdr:colOff>
      <xdr:row>52</xdr:row>
      <xdr:rowOff>16328</xdr:rowOff>
    </xdr:from>
    <xdr:to>
      <xdr:col>42</xdr:col>
      <xdr:colOff>68035</xdr:colOff>
      <xdr:row>158</xdr:row>
      <xdr:rowOff>68035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0.16074</cdr:x>
      <cdr:y>0.96389</cdr:y>
    </cdr:from>
    <cdr:to>
      <cdr:x>0.98746</cdr:x>
      <cdr:y>0.98401</cdr:y>
    </cdr:to>
    <cdr:sp macro="" textlink="">
      <cdr:nvSpPr>
        <cdr:cNvPr id="2" name="TextBox 1"/>
        <cdr:cNvSpPr txBox="1"/>
      </cdr:nvSpPr>
      <cdr:spPr>
        <a:xfrm xmlns:a="http://schemas.openxmlformats.org/drawingml/2006/main">
          <a:off x="1452336" y="16733157"/>
          <a:ext cx="7469494" cy="349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8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10</xdr:col>
      <xdr:colOff>559594</xdr:colOff>
      <xdr:row>1</xdr:row>
      <xdr:rowOff>9523</xdr:rowOff>
    </xdr:from>
    <xdr:to>
      <xdr:col>21</xdr:col>
      <xdr:colOff>261937</xdr:colOff>
      <xdr:row>57</xdr:row>
      <xdr:rowOff>35718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0.26866</cdr:x>
      <cdr:y>0.96754</cdr:y>
    </cdr:from>
    <cdr:to>
      <cdr:x>0.99592</cdr:x>
      <cdr:y>0.9881</cdr:y>
    </cdr:to>
    <cdr:sp macro="" textlink="">
      <cdr:nvSpPr>
        <cdr:cNvPr id="3" name="TextBox 1"/>
        <cdr:cNvSpPr txBox="1"/>
      </cdr:nvSpPr>
      <cdr:spPr>
        <a:xfrm xmlns:a="http://schemas.openxmlformats.org/drawingml/2006/main">
          <a:off x="1714500" y="10646570"/>
          <a:ext cx="4641210" cy="2262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2015</a:t>
          </a:r>
          <a:endParaRPr lang="en-GB" sz="11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247650</xdr:colOff>
      <xdr:row>1</xdr:row>
      <xdr:rowOff>142875</xdr:rowOff>
    </xdr:from>
    <xdr:to>
      <xdr:col>14</xdr:col>
      <xdr:colOff>1771650</xdr:colOff>
      <xdr:row>32</xdr:row>
      <xdr:rowOff>71858</xdr:rowOff>
    </xdr:to>
    <xdr:grpSp>
      <xdr:nvGrpSpPr>
        <xdr:cNvPr id="10" name="Group 9"/>
        <xdr:cNvGrpSpPr/>
      </xdr:nvGrpSpPr>
      <xdr:grpSpPr>
        <a:xfrm>
          <a:off x="247650" y="304800"/>
          <a:ext cx="10058400" cy="5110583"/>
          <a:chOff x="247650" y="304800"/>
          <a:chExt cx="10058400" cy="5110583"/>
        </a:xfrm>
      </xdr:grpSpPr>
      <xdr:grpSp>
        <xdr:nvGrpSpPr>
          <xdr:cNvPr id="8" name="Group 7"/>
          <xdr:cNvGrpSpPr/>
        </xdr:nvGrpSpPr>
        <xdr:grpSpPr>
          <a:xfrm>
            <a:off x="247650" y="590550"/>
            <a:ext cx="10058400" cy="4824833"/>
            <a:chOff x="228600" y="104775"/>
            <a:chExt cx="10058400" cy="4824833"/>
          </a:xfrm>
        </xdr:grpSpPr>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104775"/>
              <a:ext cx="10058400" cy="4824833"/>
            </a:xfrm>
            <a:prstGeom prst="rect">
              <a:avLst/>
            </a:prstGeom>
          </xdr:spPr>
        </xdr:pic>
        <xdr:sp macro="" textlink="">
          <xdr:nvSpPr>
            <xdr:cNvPr id="7" name="TextBox 1"/>
            <xdr:cNvSpPr txBox="1"/>
          </xdr:nvSpPr>
          <xdr:spPr>
            <a:xfrm>
              <a:off x="5191125" y="4486275"/>
              <a:ext cx="4972050" cy="34289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400">
                <a:latin typeface="Open Sans" panose="020B0606030504020204" pitchFamily="34" charset="0"/>
                <a:ea typeface="Open Sans" panose="020B0606030504020204" pitchFamily="34" charset="0"/>
                <a:cs typeface="Open Sans" panose="020B0606030504020204" pitchFamily="34" charset="0"/>
              </a:endParaRPr>
            </a:p>
          </xdr:txBody>
        </xdr:sp>
      </xdr:grpSp>
      <xdr:sp macro="" textlink="">
        <xdr:nvSpPr>
          <xdr:cNvPr id="9" name="TextBox 8"/>
          <xdr:cNvSpPr txBox="1"/>
        </xdr:nvSpPr>
        <xdr:spPr>
          <a:xfrm>
            <a:off x="438150" y="304800"/>
            <a:ext cx="963930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mn-lt"/>
              </a:rPr>
              <a:t>3b. What other current or emerging area (technical or pedagogical) will be important for you in the coming year? </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336550</xdr:colOff>
      <xdr:row>11</xdr:row>
      <xdr:rowOff>6351</xdr:rowOff>
    </xdr:from>
    <xdr:to>
      <xdr:col>22</xdr:col>
      <xdr:colOff>163819</xdr:colOff>
      <xdr:row>53</xdr:row>
      <xdr:rowOff>48426</xdr:rowOff>
    </xdr:to>
    <xdr:grpSp>
      <xdr:nvGrpSpPr>
        <xdr:cNvPr id="4" name="Group 3"/>
        <xdr:cNvGrpSpPr/>
      </xdr:nvGrpSpPr>
      <xdr:grpSpPr>
        <a:xfrm>
          <a:off x="5765800" y="1901826"/>
          <a:ext cx="12019269" cy="6842925"/>
          <a:chOff x="5765800" y="1901826"/>
          <a:chExt cx="12019269" cy="6842925"/>
        </a:xfrm>
      </xdr:grpSpPr>
      <xdr:graphicFrame macro="">
        <xdr:nvGraphicFramePr>
          <xdr:cNvPr id="2" name="Chart 1"/>
          <xdr:cNvGraphicFramePr>
            <a:graphicFrameLocks/>
          </xdr:cNvGraphicFramePr>
        </xdr:nvGraphicFramePr>
        <xdr:xfrm>
          <a:off x="5765800" y="1901826"/>
          <a:ext cx="11991975" cy="67944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10315575" y="8343900"/>
            <a:ext cx="7469494" cy="40085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4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114300</xdr:colOff>
      <xdr:row>20</xdr:row>
      <xdr:rowOff>66675</xdr:rowOff>
    </xdr:from>
    <xdr:to>
      <xdr:col>19</xdr:col>
      <xdr:colOff>104774</xdr:colOff>
      <xdr:row>58</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0.30065</cdr:x>
      <cdr:y>0.92587</cdr:y>
    </cdr:from>
    <cdr:to>
      <cdr:x>0.9934</cdr:x>
      <cdr:y>0.99132</cdr:y>
    </cdr:to>
    <cdr:sp macro="" textlink="">
      <cdr:nvSpPr>
        <cdr:cNvPr id="3" name="TextBox 1"/>
        <cdr:cNvSpPr txBox="1"/>
      </cdr:nvSpPr>
      <cdr:spPr>
        <a:xfrm xmlns:a="http://schemas.openxmlformats.org/drawingml/2006/main">
          <a:off x="3241675" y="5670550"/>
          <a:ext cx="7469494" cy="4008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114300</xdr:colOff>
      <xdr:row>20</xdr:row>
      <xdr:rowOff>66675</xdr:rowOff>
    </xdr:from>
    <xdr:to>
      <xdr:col>19</xdr:col>
      <xdr:colOff>104774</xdr:colOff>
      <xdr:row>58</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0.30636</cdr:x>
      <cdr:y>0.94388</cdr:y>
    </cdr:from>
    <cdr:to>
      <cdr:x>0.99912</cdr:x>
      <cdr:y>0.99222</cdr:y>
    </cdr:to>
    <cdr:sp macro="" textlink="">
      <cdr:nvSpPr>
        <cdr:cNvPr id="3" name="TextBox 1"/>
        <cdr:cNvSpPr txBox="1"/>
      </cdr:nvSpPr>
      <cdr:spPr>
        <a:xfrm xmlns:a="http://schemas.openxmlformats.org/drawingml/2006/main">
          <a:off x="3303229" y="5780873"/>
          <a:ext cx="7469545" cy="296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102393</xdr:colOff>
      <xdr:row>26</xdr:row>
      <xdr:rowOff>66675</xdr:rowOff>
    </xdr:from>
    <xdr:to>
      <xdr:col>11</xdr:col>
      <xdr:colOff>1604962</xdr:colOff>
      <xdr:row>108</xdr:row>
      <xdr:rowOff>84775</xdr:rowOff>
    </xdr:to>
    <xdr:grpSp>
      <xdr:nvGrpSpPr>
        <xdr:cNvPr id="2" name="Group 1"/>
        <xdr:cNvGrpSpPr/>
      </xdr:nvGrpSpPr>
      <xdr:grpSpPr>
        <a:xfrm>
          <a:off x="102393" y="4495800"/>
          <a:ext cx="13230225" cy="13686475"/>
          <a:chOff x="102393" y="4495800"/>
          <a:chExt cx="13230225" cy="13686475"/>
        </a:xfrm>
      </xdr:grpSpPr>
      <xdr:graphicFrame macro="">
        <xdr:nvGraphicFramePr>
          <xdr:cNvPr id="4" name="Chart 3"/>
          <xdr:cNvGraphicFramePr/>
        </xdr:nvGraphicFramePr>
        <xdr:xfrm>
          <a:off x="102393" y="4495800"/>
          <a:ext cx="13230225" cy="136864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4345781" y="17668875"/>
            <a:ext cx="8869859" cy="35552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8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114300</xdr:colOff>
      <xdr:row>20</xdr:row>
      <xdr:rowOff>66675</xdr:rowOff>
    </xdr:from>
    <xdr:to>
      <xdr:col>19</xdr:col>
      <xdr:colOff>104774</xdr:colOff>
      <xdr:row>68</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0.30724</cdr:x>
      <cdr:y>0.95471</cdr:y>
    </cdr:from>
    <cdr:to>
      <cdr:x>1</cdr:x>
      <cdr:y>0.99443</cdr:y>
    </cdr:to>
    <cdr:sp macro="" textlink="">
      <cdr:nvSpPr>
        <cdr:cNvPr id="3" name="TextBox 1"/>
        <cdr:cNvSpPr txBox="1"/>
      </cdr:nvSpPr>
      <cdr:spPr>
        <a:xfrm xmlns:a="http://schemas.openxmlformats.org/drawingml/2006/main">
          <a:off x="3312754" y="7429500"/>
          <a:ext cx="7469545" cy="309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4</xdr:col>
      <xdr:colOff>114299</xdr:colOff>
      <xdr:row>20</xdr:row>
      <xdr:rowOff>66675</xdr:rowOff>
    </xdr:from>
    <xdr:to>
      <xdr:col>19</xdr:col>
      <xdr:colOff>228599</xdr:colOff>
      <xdr:row>66</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0.30724</cdr:x>
      <cdr:y>0.92898</cdr:y>
    </cdr:from>
    <cdr:to>
      <cdr:x>1</cdr:x>
      <cdr:y>0.99443</cdr:y>
    </cdr:to>
    <cdr:sp macro="" textlink="">
      <cdr:nvSpPr>
        <cdr:cNvPr id="3" name="TextBox 1"/>
        <cdr:cNvSpPr txBox="1"/>
      </cdr:nvSpPr>
      <cdr:spPr>
        <a:xfrm xmlns:a="http://schemas.openxmlformats.org/drawingml/2006/main">
          <a:off x="3312805" y="5689600"/>
          <a:ext cx="7469494" cy="4008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*Question</a:t>
          </a:r>
          <a:r>
            <a:rPr lang="en-US" sz="11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 text in 2014 was less specific asking 'ALT newsletter and news' </a:t>
          </a: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
          </a:r>
          <a:b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b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6</xdr:col>
      <xdr:colOff>419098</xdr:colOff>
      <xdr:row>2</xdr:row>
      <xdr:rowOff>104773</xdr:rowOff>
    </xdr:from>
    <xdr:to>
      <xdr:col>17</xdr:col>
      <xdr:colOff>200025</xdr:colOff>
      <xdr:row>25</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609599</xdr:colOff>
      <xdr:row>29</xdr:row>
      <xdr:rowOff>0</xdr:rowOff>
    </xdr:from>
    <xdr:to>
      <xdr:col>17</xdr:col>
      <xdr:colOff>552449</xdr:colOff>
      <xdr:row>49</xdr:row>
      <xdr:rowOff>106250</xdr:rowOff>
    </xdr:to>
    <xdr:grpSp>
      <xdr:nvGrpSpPr>
        <xdr:cNvPr id="10" name="Group 9"/>
        <xdr:cNvGrpSpPr/>
      </xdr:nvGrpSpPr>
      <xdr:grpSpPr>
        <a:xfrm>
          <a:off x="3657599" y="4810125"/>
          <a:ext cx="7258050" cy="3344750"/>
          <a:chOff x="3657599" y="4810125"/>
          <a:chExt cx="7258050" cy="3344750"/>
        </a:xfrm>
      </xdr:grpSpPr>
      <xdr:grpSp>
        <xdr:nvGrpSpPr>
          <xdr:cNvPr id="3" name="Group 2"/>
          <xdr:cNvGrpSpPr/>
        </xdr:nvGrpSpPr>
        <xdr:grpSpPr>
          <a:xfrm>
            <a:off x="3657600" y="4810125"/>
            <a:ext cx="7258049" cy="3344750"/>
            <a:chOff x="3914776" y="457199"/>
            <a:chExt cx="7258049" cy="3344750"/>
          </a:xfrm>
        </xdr:grpSpPr>
        <xdr:graphicFrame macro="">
          <xdr:nvGraphicFramePr>
            <xdr:cNvPr id="4" name="Chart 3"/>
            <xdr:cNvGraphicFramePr>
              <a:graphicFrameLocks/>
            </xdr:cNvGraphicFramePr>
          </xdr:nvGraphicFramePr>
          <xdr:xfrm>
            <a:off x="4076699" y="485774"/>
            <a:ext cx="3724275" cy="309506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xdr:cNvGraphicFramePr>
              <a:graphicFrameLocks/>
            </xdr:cNvGraphicFramePr>
          </xdr:nvGraphicFramePr>
          <xdr:xfrm>
            <a:off x="7667625" y="457199"/>
            <a:ext cx="3505200" cy="311467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6" name="TextBox 1"/>
            <xdr:cNvSpPr txBox="1"/>
          </xdr:nvSpPr>
          <xdr:spPr>
            <a:xfrm>
              <a:off x="6743701" y="3538484"/>
              <a:ext cx="4305300"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100" b="0" i="0">
                  <a:effectLst/>
                  <a:latin typeface="+mn-lt"/>
                  <a:ea typeface="+mn-ea"/>
                  <a:cs typeface="+mn-cs"/>
                </a:rPr>
                <a:t>Source: Association for Learning Technology (ALT) Annual Survey 2015</a:t>
              </a:r>
              <a:endParaRPr lang="en-GB" sz="800">
                <a:effectLst/>
              </a:endParaRPr>
            </a:p>
          </xdr:txBody>
        </xdr:sp>
        <xdr:sp macro="" textlink="">
          <xdr:nvSpPr>
            <xdr:cNvPr id="7" name="TextBox 1"/>
            <xdr:cNvSpPr txBox="1"/>
          </xdr:nvSpPr>
          <xdr:spPr>
            <a:xfrm>
              <a:off x="3914776" y="3319409"/>
              <a:ext cx="4305300"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i="0">
                  <a:effectLst/>
                  <a:latin typeface="+mn-lt"/>
                  <a:ea typeface="+mn-ea"/>
                  <a:cs typeface="+mn-cs"/>
                </a:rPr>
                <a:t>2015</a:t>
              </a:r>
              <a:endParaRPr lang="en-GB" sz="800" b="1">
                <a:effectLst/>
              </a:endParaRPr>
            </a:p>
          </xdr:txBody>
        </xdr:sp>
        <xdr:sp macro="" textlink="">
          <xdr:nvSpPr>
            <xdr:cNvPr id="8" name="TextBox 1"/>
            <xdr:cNvSpPr txBox="1"/>
          </xdr:nvSpPr>
          <xdr:spPr>
            <a:xfrm>
              <a:off x="8620125" y="3290834"/>
              <a:ext cx="1552575"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i="0">
                  <a:effectLst/>
                  <a:latin typeface="+mn-lt"/>
                  <a:ea typeface="+mn-ea"/>
                  <a:cs typeface="+mn-cs"/>
                </a:rPr>
                <a:t>2014</a:t>
              </a:r>
              <a:endParaRPr lang="en-GB" sz="800" b="1">
                <a:effectLst/>
              </a:endParaRPr>
            </a:p>
          </xdr:txBody>
        </xdr:sp>
      </xdr:grpSp>
      <xdr:sp macro="" textlink="">
        <xdr:nvSpPr>
          <xdr:cNvPr id="9" name="TextBox 1"/>
          <xdr:cNvSpPr txBox="1"/>
        </xdr:nvSpPr>
        <xdr:spPr>
          <a:xfrm>
            <a:off x="3657599" y="4810125"/>
            <a:ext cx="7038975"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000" b="1" i="0">
                <a:effectLst/>
                <a:latin typeface="Open Sans" panose="020B0606030504020204" pitchFamily="34" charset="0"/>
                <a:ea typeface="Open Sans" panose="020B0606030504020204" pitchFamily="34" charset="0"/>
                <a:cs typeface="Open Sans" panose="020B0606030504020204" pitchFamily="34" charset="0"/>
              </a:rPr>
              <a:t>6. Are you currently a member of ALT or involved in ALT another way?</a:t>
            </a:r>
            <a:endParaRPr lang="en-GB" sz="600" b="1">
              <a:effectLst/>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25.xml><?xml version="1.0" encoding="utf-8"?>
<c:userShapes xmlns:c="http://schemas.openxmlformats.org/drawingml/2006/chart">
  <cdr:relSizeAnchor xmlns:cdr="http://schemas.openxmlformats.org/drawingml/2006/chartDrawing">
    <cdr:from>
      <cdr:x>0.27214</cdr:x>
      <cdr:y>0.92476</cdr:y>
    </cdr:from>
    <cdr:to>
      <cdr:x>1</cdr:x>
      <cdr:y>1</cdr:y>
    </cdr:to>
    <cdr:sp macro="" textlink="">
      <cdr:nvSpPr>
        <cdr:cNvPr id="2" name="TextBox 1"/>
        <cdr:cNvSpPr txBox="1"/>
      </cdr:nvSpPr>
      <cdr:spPr>
        <a:xfrm xmlns:a="http://schemas.openxmlformats.org/drawingml/2006/main">
          <a:off x="1609725" y="2809876"/>
          <a:ext cx="4305300"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en-US" sz="1100" b="0" i="0">
              <a:effectLst/>
              <a:latin typeface="+mn-lt"/>
              <a:ea typeface="+mn-ea"/>
              <a:cs typeface="+mn-cs"/>
            </a:rPr>
            <a:t>Source: Association for Learning Technology (ALT) Annual Survey 2015</a:t>
          </a:r>
          <a:endParaRPr lang="en-GB" sz="1000">
            <a:effectLst/>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5</xdr:col>
      <xdr:colOff>76199</xdr:colOff>
      <xdr:row>1</xdr:row>
      <xdr:rowOff>28574</xdr:rowOff>
    </xdr:from>
    <xdr:to>
      <xdr:col>14</xdr:col>
      <xdr:colOff>485774</xdr:colOff>
      <xdr:row>28</xdr:row>
      <xdr:rowOff>1473</xdr:rowOff>
    </xdr:to>
    <xdr:grpSp>
      <xdr:nvGrpSpPr>
        <xdr:cNvPr id="3" name="Group 2"/>
        <xdr:cNvGrpSpPr/>
      </xdr:nvGrpSpPr>
      <xdr:grpSpPr>
        <a:xfrm>
          <a:off x="3648074" y="247649"/>
          <a:ext cx="5895975" cy="4402024"/>
          <a:chOff x="3648074" y="247649"/>
          <a:chExt cx="5895975" cy="4344874"/>
        </a:xfrm>
      </xdr:grpSpPr>
      <xdr:graphicFrame macro="">
        <xdr:nvGraphicFramePr>
          <xdr:cNvPr id="2" name="Chart 1"/>
          <xdr:cNvGraphicFramePr/>
        </xdr:nvGraphicFramePr>
        <xdr:xfrm>
          <a:off x="3648074" y="247649"/>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xdr:cNvSpPr txBox="1"/>
        </xdr:nvSpPr>
        <xdr:spPr>
          <a:xfrm>
            <a:off x="5219700" y="4333875"/>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twoCellAnchor>
    <xdr:from>
      <xdr:col>5</xdr:col>
      <xdr:colOff>0</xdr:colOff>
      <xdr:row>28</xdr:row>
      <xdr:rowOff>0</xdr:rowOff>
    </xdr:from>
    <xdr:to>
      <xdr:col>16</xdr:col>
      <xdr:colOff>66676</xdr:colOff>
      <xdr:row>59</xdr:row>
      <xdr:rowOff>47624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0.35491</cdr:x>
      <cdr:y>0.92532</cdr:y>
    </cdr:from>
    <cdr:to>
      <cdr:x>0.99063</cdr:x>
      <cdr:y>0.97623</cdr:y>
    </cdr:to>
    <cdr:sp macro="" textlink="">
      <cdr:nvSpPr>
        <cdr:cNvPr id="2" name="TextBox 1"/>
        <cdr:cNvSpPr txBox="1"/>
      </cdr:nvSpPr>
      <cdr:spPr>
        <a:xfrm xmlns:a="http://schemas.openxmlformats.org/drawingml/2006/main">
          <a:off x="2403525" y="5931606"/>
          <a:ext cx="4305271" cy="326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2015</a:t>
          </a:r>
          <a:endParaRPr lang="en-GB" sz="800">
            <a:effectLst/>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5</xdr:col>
      <xdr:colOff>390524</xdr:colOff>
      <xdr:row>2</xdr:row>
      <xdr:rowOff>28572</xdr:rowOff>
    </xdr:from>
    <xdr:to>
      <xdr:col>15</xdr:col>
      <xdr:colOff>190499</xdr:colOff>
      <xdr:row>29</xdr:row>
      <xdr:rowOff>49098</xdr:rowOff>
    </xdr:to>
    <xdr:grpSp>
      <xdr:nvGrpSpPr>
        <xdr:cNvPr id="4" name="Group 3"/>
        <xdr:cNvGrpSpPr/>
      </xdr:nvGrpSpPr>
      <xdr:grpSpPr>
        <a:xfrm>
          <a:off x="4895849" y="409572"/>
          <a:ext cx="5895975" cy="4392501"/>
          <a:chOff x="4895849" y="409572"/>
          <a:chExt cx="5895975" cy="4392501"/>
        </a:xfrm>
      </xdr:grpSpPr>
      <xdr:graphicFrame macro="">
        <xdr:nvGraphicFramePr>
          <xdr:cNvPr id="2" name="Chart 1"/>
          <xdr:cNvGraphicFramePr>
            <a:graphicFrameLocks/>
          </xdr:cNvGraphicFramePr>
        </xdr:nvGraphicFramePr>
        <xdr:xfrm>
          <a:off x="4895849" y="409572"/>
          <a:ext cx="5895975" cy="419100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6438900" y="4543425"/>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000" b="0" i="0">
                <a:effectLst/>
                <a:latin typeface="+mn-lt"/>
                <a:ea typeface="+mn-ea"/>
                <a:cs typeface="+mn-cs"/>
              </a:rPr>
              <a:t>Source: Association for Learning Technology (ALT) Annual Survey 2015</a:t>
            </a:r>
            <a:endParaRPr lang="en-GB" sz="600">
              <a:effectLst/>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390524</xdr:colOff>
      <xdr:row>3</xdr:row>
      <xdr:rowOff>28572</xdr:rowOff>
    </xdr:from>
    <xdr:to>
      <xdr:col>16</xdr:col>
      <xdr:colOff>457200</xdr:colOff>
      <xdr:row>27</xdr:row>
      <xdr:rowOff>30048</xdr:rowOff>
    </xdr:to>
    <xdr:grpSp>
      <xdr:nvGrpSpPr>
        <xdr:cNvPr id="4" name="Group 3"/>
        <xdr:cNvGrpSpPr/>
      </xdr:nvGrpSpPr>
      <xdr:grpSpPr>
        <a:xfrm>
          <a:off x="4638674" y="571497"/>
          <a:ext cx="6772276" cy="3887676"/>
          <a:chOff x="4638674" y="571497"/>
          <a:chExt cx="6772276" cy="3887676"/>
        </a:xfrm>
      </xdr:grpSpPr>
      <xdr:graphicFrame macro="">
        <xdr:nvGraphicFramePr>
          <xdr:cNvPr id="2" name="Chart 1"/>
          <xdr:cNvGraphicFramePr>
            <a:graphicFrameLocks/>
          </xdr:cNvGraphicFramePr>
        </xdr:nvGraphicFramePr>
        <xdr:xfrm>
          <a:off x="4638674" y="571497"/>
          <a:ext cx="6772276" cy="370522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7038975" y="4200525"/>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000" b="0" i="0">
                <a:effectLst/>
                <a:latin typeface="+mn-lt"/>
                <a:ea typeface="+mn-ea"/>
                <a:cs typeface="+mn-cs"/>
              </a:rPr>
              <a:t>Source: Association for Learning Technology (ALT) Annual Survey 2015</a:t>
            </a:r>
            <a:endParaRPr lang="en-GB" sz="600">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228599</xdr:colOff>
      <xdr:row>53</xdr:row>
      <xdr:rowOff>57150</xdr:rowOff>
    </xdr:from>
    <xdr:to>
      <xdr:col>23</xdr:col>
      <xdr:colOff>54896</xdr:colOff>
      <xdr:row>173</xdr:row>
      <xdr:rowOff>127000</xdr:rowOff>
    </xdr:to>
    <xdr:grpSp>
      <xdr:nvGrpSpPr>
        <xdr:cNvPr id="2" name="Group 1"/>
        <xdr:cNvGrpSpPr/>
      </xdr:nvGrpSpPr>
      <xdr:grpSpPr>
        <a:xfrm>
          <a:off x="2535766" y="8724900"/>
          <a:ext cx="15817713" cy="19119850"/>
          <a:chOff x="1453242" y="8929007"/>
          <a:chExt cx="13320427" cy="14137822"/>
        </a:xfrm>
      </xdr:grpSpPr>
      <xdr:graphicFrame macro="">
        <xdr:nvGraphicFramePr>
          <xdr:cNvPr id="3" name="Chart 2"/>
          <xdr:cNvGraphicFramePr>
            <a:graphicFrameLocks/>
          </xdr:cNvGraphicFramePr>
        </xdr:nvGraphicFramePr>
        <xdr:xfrm>
          <a:off x="1453242" y="8929007"/>
          <a:ext cx="13298261" cy="1413782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xdr:cNvSpPr txBox="1"/>
        </xdr:nvSpPr>
        <xdr:spPr>
          <a:xfrm>
            <a:off x="7304175" y="22772637"/>
            <a:ext cx="7469494" cy="26288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8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257176</xdr:colOff>
      <xdr:row>2</xdr:row>
      <xdr:rowOff>76199</xdr:rowOff>
    </xdr:from>
    <xdr:to>
      <xdr:col>18</xdr:col>
      <xdr:colOff>200025</xdr:colOff>
      <xdr:row>22</xdr:row>
      <xdr:rowOff>125299</xdr:rowOff>
    </xdr:to>
    <xdr:grpSp>
      <xdr:nvGrpSpPr>
        <xdr:cNvPr id="13" name="Group 12"/>
        <xdr:cNvGrpSpPr/>
      </xdr:nvGrpSpPr>
      <xdr:grpSpPr>
        <a:xfrm>
          <a:off x="3914776" y="457199"/>
          <a:ext cx="7258049" cy="3344750"/>
          <a:chOff x="3914776" y="457199"/>
          <a:chExt cx="7258049" cy="3344750"/>
        </a:xfrm>
      </xdr:grpSpPr>
      <xdr:graphicFrame macro="">
        <xdr:nvGraphicFramePr>
          <xdr:cNvPr id="2" name="Chart 1"/>
          <xdr:cNvGraphicFramePr>
            <a:graphicFrameLocks/>
          </xdr:cNvGraphicFramePr>
        </xdr:nvGraphicFramePr>
        <xdr:xfrm>
          <a:off x="4076699" y="485774"/>
          <a:ext cx="3724275" cy="309506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xdr:cNvGraphicFramePr>
            <a:graphicFrameLocks/>
          </xdr:cNvGraphicFramePr>
        </xdr:nvGraphicFramePr>
        <xdr:xfrm>
          <a:off x="7667625" y="457199"/>
          <a:ext cx="3505200" cy="31146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9" name="TextBox 1"/>
          <xdr:cNvSpPr txBox="1"/>
        </xdr:nvSpPr>
        <xdr:spPr>
          <a:xfrm>
            <a:off x="6743701" y="3538484"/>
            <a:ext cx="4305300"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100" b="0" i="0">
                <a:effectLst/>
                <a:latin typeface="+mn-lt"/>
                <a:ea typeface="+mn-ea"/>
                <a:cs typeface="+mn-cs"/>
              </a:rPr>
              <a:t>Source: Association for Learning Technology (ALT) Annual Survey 2015</a:t>
            </a:r>
            <a:endParaRPr lang="en-GB" sz="800">
              <a:effectLst/>
            </a:endParaRPr>
          </a:p>
        </xdr:txBody>
      </xdr:sp>
      <xdr:sp macro="" textlink="">
        <xdr:nvSpPr>
          <xdr:cNvPr id="11" name="TextBox 1"/>
          <xdr:cNvSpPr txBox="1"/>
        </xdr:nvSpPr>
        <xdr:spPr>
          <a:xfrm>
            <a:off x="3914776" y="3319409"/>
            <a:ext cx="4305300"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i="0">
                <a:effectLst/>
                <a:latin typeface="+mn-lt"/>
                <a:ea typeface="+mn-ea"/>
                <a:cs typeface="+mn-cs"/>
              </a:rPr>
              <a:t>2015</a:t>
            </a:r>
            <a:endParaRPr lang="en-GB" sz="800" b="1">
              <a:effectLst/>
            </a:endParaRPr>
          </a:p>
        </xdr:txBody>
      </xdr:sp>
      <xdr:sp macro="" textlink="">
        <xdr:nvSpPr>
          <xdr:cNvPr id="12" name="TextBox 1"/>
          <xdr:cNvSpPr txBox="1"/>
        </xdr:nvSpPr>
        <xdr:spPr>
          <a:xfrm>
            <a:off x="8620125" y="3290834"/>
            <a:ext cx="1552575"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i="0">
                <a:effectLst/>
                <a:latin typeface="+mn-lt"/>
                <a:ea typeface="+mn-ea"/>
                <a:cs typeface="+mn-cs"/>
              </a:rPr>
              <a:t>2014</a:t>
            </a:r>
            <a:endParaRPr lang="en-GB" sz="800" b="1">
              <a:effectLst/>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5</xdr:col>
      <xdr:colOff>438149</xdr:colOff>
      <xdr:row>1</xdr:row>
      <xdr:rowOff>76200</xdr:rowOff>
    </xdr:from>
    <xdr:to>
      <xdr:col>16</xdr:col>
      <xdr:colOff>514350</xdr:colOff>
      <xdr:row>21</xdr:row>
      <xdr:rowOff>39573</xdr:rowOff>
    </xdr:to>
    <xdr:grpSp>
      <xdr:nvGrpSpPr>
        <xdr:cNvPr id="4" name="Group 3"/>
        <xdr:cNvGrpSpPr/>
      </xdr:nvGrpSpPr>
      <xdr:grpSpPr>
        <a:xfrm>
          <a:off x="3486149" y="295275"/>
          <a:ext cx="6781801" cy="3259023"/>
          <a:chOff x="3486149" y="313588"/>
          <a:chExt cx="6781801" cy="3201537"/>
        </a:xfrm>
      </xdr:grpSpPr>
      <xdr:graphicFrame macro="">
        <xdr:nvGraphicFramePr>
          <xdr:cNvPr id="2" name="Chart 1"/>
          <xdr:cNvGraphicFramePr>
            <a:graphicFrameLocks/>
          </xdr:cNvGraphicFramePr>
        </xdr:nvGraphicFramePr>
        <xdr:xfrm>
          <a:off x="3486149" y="313588"/>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5962650" y="3256477"/>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twoCellAnchor>
    <xdr:from>
      <xdr:col>5</xdr:col>
      <xdr:colOff>323850</xdr:colOff>
      <xdr:row>23</xdr:row>
      <xdr:rowOff>19050</xdr:rowOff>
    </xdr:from>
    <xdr:to>
      <xdr:col>16</xdr:col>
      <xdr:colOff>390526</xdr:colOff>
      <xdr:row>55</xdr:row>
      <xdr:rowOff>152400</xdr:rowOff>
    </xdr:to>
    <xdr:grpSp>
      <xdr:nvGrpSpPr>
        <xdr:cNvPr id="5" name="Group 4"/>
        <xdr:cNvGrpSpPr/>
      </xdr:nvGrpSpPr>
      <xdr:grpSpPr>
        <a:xfrm>
          <a:off x="3371850" y="3857625"/>
          <a:ext cx="6772276" cy="5314950"/>
          <a:chOff x="3524249" y="265041"/>
          <a:chExt cx="6772276" cy="3009899"/>
        </a:xfrm>
      </xdr:grpSpPr>
      <xdr:graphicFrame macro="">
        <xdr:nvGraphicFramePr>
          <xdr:cNvPr id="6" name="Chart 5"/>
          <xdr:cNvGraphicFramePr>
            <a:graphicFrameLocks/>
          </xdr:cNvGraphicFramePr>
        </xdr:nvGraphicFramePr>
        <xdr:xfrm>
          <a:off x="3524249" y="265041"/>
          <a:ext cx="6772276" cy="300989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xdr:cNvSpPr txBox="1"/>
        </xdr:nvSpPr>
        <xdr:spPr>
          <a:xfrm>
            <a:off x="5876925" y="3078613"/>
            <a:ext cx="4305300" cy="1697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390524</xdr:colOff>
      <xdr:row>0</xdr:row>
      <xdr:rowOff>209550</xdr:rowOff>
    </xdr:from>
    <xdr:to>
      <xdr:col>17</xdr:col>
      <xdr:colOff>485775</xdr:colOff>
      <xdr:row>20</xdr:row>
      <xdr:rowOff>87198</xdr:rowOff>
    </xdr:to>
    <xdr:grpSp>
      <xdr:nvGrpSpPr>
        <xdr:cNvPr id="4" name="Group 3"/>
        <xdr:cNvGrpSpPr/>
      </xdr:nvGrpSpPr>
      <xdr:grpSpPr>
        <a:xfrm>
          <a:off x="4048124" y="209550"/>
          <a:ext cx="6800851" cy="3230448"/>
          <a:chOff x="4048124" y="229375"/>
          <a:chExt cx="6800851" cy="3173466"/>
        </a:xfrm>
      </xdr:grpSpPr>
      <xdr:graphicFrame macro="">
        <xdr:nvGraphicFramePr>
          <xdr:cNvPr id="2" name="Chart 1"/>
          <xdr:cNvGraphicFramePr>
            <a:graphicFrameLocks/>
          </xdr:cNvGraphicFramePr>
        </xdr:nvGraphicFramePr>
        <xdr:xfrm>
          <a:off x="4048124" y="229375"/>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6543675" y="3144193"/>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twoCellAnchor>
    <xdr:from>
      <xdr:col>6</xdr:col>
      <xdr:colOff>466725</xdr:colOff>
      <xdr:row>23</xdr:row>
      <xdr:rowOff>9525</xdr:rowOff>
    </xdr:from>
    <xdr:to>
      <xdr:col>17</xdr:col>
      <xdr:colOff>533401</xdr:colOff>
      <xdr:row>55</xdr:row>
      <xdr:rowOff>0</xdr:rowOff>
    </xdr:to>
    <xdr:grpSp>
      <xdr:nvGrpSpPr>
        <xdr:cNvPr id="5" name="Group 4"/>
        <xdr:cNvGrpSpPr/>
      </xdr:nvGrpSpPr>
      <xdr:grpSpPr>
        <a:xfrm>
          <a:off x="4124325" y="3848100"/>
          <a:ext cx="6772276" cy="5172075"/>
          <a:chOff x="3524249" y="265041"/>
          <a:chExt cx="6772276" cy="2934246"/>
        </a:xfrm>
      </xdr:grpSpPr>
      <xdr:graphicFrame macro="">
        <xdr:nvGraphicFramePr>
          <xdr:cNvPr id="6" name="Chart 5"/>
          <xdr:cNvGraphicFramePr>
            <a:graphicFrameLocks/>
          </xdr:cNvGraphicFramePr>
        </xdr:nvGraphicFramePr>
        <xdr:xfrm>
          <a:off x="3524249" y="265041"/>
          <a:ext cx="6772276" cy="293424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xdr:cNvSpPr txBox="1"/>
        </xdr:nvSpPr>
        <xdr:spPr>
          <a:xfrm>
            <a:off x="5905500" y="2981452"/>
            <a:ext cx="4305300" cy="15299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114299</xdr:colOff>
      <xdr:row>1</xdr:row>
      <xdr:rowOff>142875</xdr:rowOff>
    </xdr:from>
    <xdr:to>
      <xdr:col>18</xdr:col>
      <xdr:colOff>180975</xdr:colOff>
      <xdr:row>21</xdr:row>
      <xdr:rowOff>77673</xdr:rowOff>
    </xdr:to>
    <xdr:grpSp>
      <xdr:nvGrpSpPr>
        <xdr:cNvPr id="4" name="Group 3"/>
        <xdr:cNvGrpSpPr/>
      </xdr:nvGrpSpPr>
      <xdr:grpSpPr>
        <a:xfrm>
          <a:off x="4381499" y="361950"/>
          <a:ext cx="6772276" cy="3230448"/>
          <a:chOff x="4381499" y="361950"/>
          <a:chExt cx="6772276" cy="3173298"/>
        </a:xfrm>
      </xdr:grpSpPr>
      <xdr:graphicFrame macro="">
        <xdr:nvGraphicFramePr>
          <xdr:cNvPr id="2" name="Chart 1"/>
          <xdr:cNvGraphicFramePr>
            <a:graphicFrameLocks/>
          </xdr:cNvGraphicFramePr>
        </xdr:nvGraphicFramePr>
        <xdr:xfrm>
          <a:off x="4381499" y="361950"/>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6800850" y="3276600"/>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twoCellAnchor>
    <xdr:from>
      <xdr:col>7</xdr:col>
      <xdr:colOff>209550</xdr:colOff>
      <xdr:row>23</xdr:row>
      <xdr:rowOff>9525</xdr:rowOff>
    </xdr:from>
    <xdr:to>
      <xdr:col>18</xdr:col>
      <xdr:colOff>276226</xdr:colOff>
      <xdr:row>55</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0.35631</cdr:x>
      <cdr:y>0.91406</cdr:y>
    </cdr:from>
    <cdr:to>
      <cdr:x>0.99203</cdr:x>
      <cdr:y>0.96497</cdr:y>
    </cdr:to>
    <cdr:sp macro="" textlink="">
      <cdr:nvSpPr>
        <cdr:cNvPr id="2" name="TextBox 1"/>
        <cdr:cNvSpPr txBox="1"/>
      </cdr:nvSpPr>
      <cdr:spPr>
        <a:xfrm xmlns:a="http://schemas.openxmlformats.org/drawingml/2006/main">
          <a:off x="2413000" y="4727575"/>
          <a:ext cx="4305300" cy="2633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2015</a:t>
          </a:r>
          <a:endParaRPr lang="en-GB" sz="800">
            <a:effectLst/>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209550</xdr:colOff>
      <xdr:row>0</xdr:row>
      <xdr:rowOff>66676</xdr:rowOff>
    </xdr:from>
    <xdr:to>
      <xdr:col>14</xdr:col>
      <xdr:colOff>10468</xdr:colOff>
      <xdr:row>24</xdr:row>
      <xdr:rowOff>57151</xdr:rowOff>
    </xdr:to>
    <xdr:grpSp>
      <xdr:nvGrpSpPr>
        <xdr:cNvPr id="5" name="Group 4"/>
        <xdr:cNvGrpSpPr/>
      </xdr:nvGrpSpPr>
      <xdr:grpSpPr>
        <a:xfrm>
          <a:off x="209550" y="66676"/>
          <a:ext cx="8335318" cy="3876675"/>
          <a:chOff x="209550" y="66676"/>
          <a:chExt cx="8335318" cy="4686300"/>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66676"/>
            <a:ext cx="8335318" cy="4686300"/>
          </a:xfrm>
          <a:prstGeom prst="rect">
            <a:avLst/>
          </a:prstGeom>
        </xdr:spPr>
      </xdr:pic>
      <xdr:sp macro="" textlink="">
        <xdr:nvSpPr>
          <xdr:cNvPr id="4" name="TextBox 1"/>
          <xdr:cNvSpPr txBox="1"/>
        </xdr:nvSpPr>
        <xdr:spPr>
          <a:xfrm>
            <a:off x="4171951" y="4238625"/>
            <a:ext cx="4305300" cy="42057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0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561975</xdr:colOff>
      <xdr:row>0</xdr:row>
      <xdr:rowOff>104774</xdr:rowOff>
    </xdr:from>
    <xdr:to>
      <xdr:col>22</xdr:col>
      <xdr:colOff>85724</xdr:colOff>
      <xdr:row>25</xdr:row>
      <xdr:rowOff>142875</xdr:rowOff>
    </xdr:to>
    <xdr:grpSp>
      <xdr:nvGrpSpPr>
        <xdr:cNvPr id="4" name="Group 3"/>
        <xdr:cNvGrpSpPr/>
      </xdr:nvGrpSpPr>
      <xdr:grpSpPr>
        <a:xfrm>
          <a:off x="6657975" y="104774"/>
          <a:ext cx="6838949" cy="4200526"/>
          <a:chOff x="6657975" y="111902"/>
          <a:chExt cx="6838949" cy="4143376"/>
        </a:xfrm>
      </xdr:grpSpPr>
      <xdr:graphicFrame macro="">
        <xdr:nvGraphicFramePr>
          <xdr:cNvPr id="2" name="Chart 1"/>
          <xdr:cNvGraphicFramePr>
            <a:graphicFrameLocks/>
          </xdr:cNvGraphicFramePr>
        </xdr:nvGraphicFramePr>
        <xdr:xfrm>
          <a:off x="6657975" y="111902"/>
          <a:ext cx="6838949" cy="41433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9163050" y="3969786"/>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twoCellAnchor>
    <xdr:from>
      <xdr:col>9</xdr:col>
      <xdr:colOff>0</xdr:colOff>
      <xdr:row>25</xdr:row>
      <xdr:rowOff>161924</xdr:rowOff>
    </xdr:from>
    <xdr:to>
      <xdr:col>20</xdr:col>
      <xdr:colOff>66676</xdr:colOff>
      <xdr:row>65</xdr:row>
      <xdr:rowOff>95249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0.3535</cdr:x>
      <cdr:y>0.93275</cdr:y>
    </cdr:from>
    <cdr:to>
      <cdr:x>0.98922</cdr:x>
      <cdr:y>0.98366</cdr:y>
    </cdr:to>
    <cdr:sp macro="" textlink="">
      <cdr:nvSpPr>
        <cdr:cNvPr id="2" name="TextBox 1"/>
        <cdr:cNvSpPr txBox="1"/>
      </cdr:nvSpPr>
      <cdr:spPr>
        <a:xfrm xmlns:a="http://schemas.openxmlformats.org/drawingml/2006/main">
          <a:off x="2393980" y="5979201"/>
          <a:ext cx="4305271" cy="326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050" b="0" i="0">
              <a:effectLst/>
              <a:latin typeface="+mn-lt"/>
              <a:ea typeface="+mn-ea"/>
              <a:cs typeface="+mn-cs"/>
            </a:rPr>
            <a:t>Note: Staff development/training was a new edition to the 2015 survey</a:t>
          </a:r>
          <a:br>
            <a:rPr lang="en-US" sz="1050" b="0" i="0">
              <a:effectLst/>
              <a:latin typeface="+mn-lt"/>
              <a:ea typeface="+mn-ea"/>
              <a:cs typeface="+mn-cs"/>
            </a:rPr>
          </a:br>
          <a:r>
            <a:rPr lang="en-US" sz="1100" b="0" i="0">
              <a:effectLst/>
              <a:latin typeface="+mn-lt"/>
              <a:ea typeface="+mn-ea"/>
              <a:cs typeface="+mn-cs"/>
            </a:rPr>
            <a:t>Source: Association for Learning Technology (ALT) Annual Survey 2015</a:t>
          </a:r>
          <a:endParaRPr lang="en-GB" sz="800">
            <a:effectLst/>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8</xdr:col>
      <xdr:colOff>142874</xdr:colOff>
      <xdr:row>0</xdr:row>
      <xdr:rowOff>190500</xdr:rowOff>
    </xdr:from>
    <xdr:to>
      <xdr:col>19</xdr:col>
      <xdr:colOff>228600</xdr:colOff>
      <xdr:row>20</xdr:row>
      <xdr:rowOff>87198</xdr:rowOff>
    </xdr:to>
    <xdr:grpSp>
      <xdr:nvGrpSpPr>
        <xdr:cNvPr id="4" name="Group 3"/>
        <xdr:cNvGrpSpPr/>
      </xdr:nvGrpSpPr>
      <xdr:grpSpPr>
        <a:xfrm>
          <a:off x="6715124" y="190500"/>
          <a:ext cx="6791326" cy="3249498"/>
          <a:chOff x="6715124" y="190500"/>
          <a:chExt cx="6791326" cy="3192348"/>
        </a:xfrm>
      </xdr:grpSpPr>
      <xdr:graphicFrame macro="">
        <xdr:nvGraphicFramePr>
          <xdr:cNvPr id="2" name="Chart 1"/>
          <xdr:cNvGraphicFramePr>
            <a:graphicFrameLocks/>
          </xdr:cNvGraphicFramePr>
        </xdr:nvGraphicFramePr>
        <xdr:xfrm>
          <a:off x="6715124" y="190500"/>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9201150" y="3124200"/>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twoCellAnchor>
    <xdr:from>
      <xdr:col>7</xdr:col>
      <xdr:colOff>361950</xdr:colOff>
      <xdr:row>21</xdr:row>
      <xdr:rowOff>57150</xdr:rowOff>
    </xdr:from>
    <xdr:to>
      <xdr:col>18</xdr:col>
      <xdr:colOff>428626</xdr:colOff>
      <xdr:row>60</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0.3535</cdr:x>
      <cdr:y>0.93275</cdr:y>
    </cdr:from>
    <cdr:to>
      <cdr:x>0.98922</cdr:x>
      <cdr:y>0.98366</cdr:y>
    </cdr:to>
    <cdr:sp macro="" textlink="">
      <cdr:nvSpPr>
        <cdr:cNvPr id="2" name="TextBox 1"/>
        <cdr:cNvSpPr txBox="1"/>
      </cdr:nvSpPr>
      <cdr:spPr>
        <a:xfrm xmlns:a="http://schemas.openxmlformats.org/drawingml/2006/main">
          <a:off x="2393980" y="5979201"/>
          <a:ext cx="4305271" cy="326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050" b="0" i="0">
              <a:effectLst/>
              <a:latin typeface="+mn-lt"/>
              <a:ea typeface="+mn-ea"/>
              <a:cs typeface="+mn-cs"/>
            </a:rPr>
            <a:t>Note: Staff development/training was a new edition to the 2015 survey</a:t>
          </a:r>
          <a:br>
            <a:rPr lang="en-US" sz="1050" b="0" i="0">
              <a:effectLst/>
              <a:latin typeface="+mn-lt"/>
              <a:ea typeface="+mn-ea"/>
              <a:cs typeface="+mn-cs"/>
            </a:rPr>
          </a:br>
          <a:r>
            <a:rPr lang="en-US" sz="1100" b="0" i="0">
              <a:effectLst/>
              <a:latin typeface="+mn-lt"/>
              <a:ea typeface="+mn-ea"/>
              <a:cs typeface="+mn-cs"/>
            </a:rPr>
            <a:t>Source: Association for Learning Technology (ALT) Annual Survey 2015</a:t>
          </a:r>
          <a:endParaRPr lang="en-GB" sz="800">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476250</xdr:colOff>
      <xdr:row>51</xdr:row>
      <xdr:rowOff>107951</xdr:rowOff>
    </xdr:from>
    <xdr:to>
      <xdr:col>20</xdr:col>
      <xdr:colOff>277319</xdr:colOff>
      <xdr:row>99</xdr:row>
      <xdr:rowOff>6367</xdr:rowOff>
    </xdr:to>
    <xdr:grpSp>
      <xdr:nvGrpSpPr>
        <xdr:cNvPr id="4" name="Group 3"/>
        <xdr:cNvGrpSpPr/>
      </xdr:nvGrpSpPr>
      <xdr:grpSpPr>
        <a:xfrm>
          <a:off x="476250" y="8799514"/>
          <a:ext cx="12933663" cy="7899416"/>
          <a:chOff x="2325614" y="12463515"/>
          <a:chExt cx="11991975" cy="7667625"/>
        </a:xfrm>
      </xdr:grpSpPr>
      <xdr:graphicFrame macro="">
        <xdr:nvGraphicFramePr>
          <xdr:cNvPr id="2" name="Chart 1"/>
          <xdr:cNvGraphicFramePr>
            <a:graphicFrameLocks/>
          </xdr:cNvGraphicFramePr>
        </xdr:nvGraphicFramePr>
        <xdr:xfrm>
          <a:off x="2325614" y="12463515"/>
          <a:ext cx="11991975" cy="76676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6730471" y="19682519"/>
            <a:ext cx="7469494" cy="40085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1100" b="0" i="0">
                <a:effectLst/>
                <a:latin typeface="+mn-lt"/>
                <a:ea typeface="+mn-ea"/>
                <a:cs typeface="+mn-cs"/>
              </a:rPr>
              <a:t>Association</a:t>
            </a:r>
            <a:r>
              <a:rPr lang="en-US" sz="1100" b="0" i="0" baseline="0">
                <a:effectLst/>
                <a:latin typeface="+mn-lt"/>
                <a:ea typeface="+mn-ea"/>
                <a:cs typeface="+mn-cs"/>
              </a:rPr>
              <a:t> </a:t>
            </a: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2015</a:t>
            </a:r>
            <a:endParaRPr lang="en-GB" sz="14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21</xdr:col>
      <xdr:colOff>427036</xdr:colOff>
      <xdr:row>50</xdr:row>
      <xdr:rowOff>79375</xdr:rowOff>
    </xdr:from>
    <xdr:to>
      <xdr:col>41</xdr:col>
      <xdr:colOff>227858</xdr:colOff>
      <xdr:row>117</xdr:row>
      <xdr:rowOff>67468</xdr:rowOff>
    </xdr:to>
    <xdr:grpSp>
      <xdr:nvGrpSpPr>
        <xdr:cNvPr id="9" name="Group 8"/>
        <xdr:cNvGrpSpPr/>
      </xdr:nvGrpSpPr>
      <xdr:grpSpPr>
        <a:xfrm>
          <a:off x="14166849" y="8604250"/>
          <a:ext cx="11945197" cy="11156156"/>
          <a:chOff x="14079536" y="8270875"/>
          <a:chExt cx="11865822" cy="10624343"/>
        </a:xfrm>
      </xdr:grpSpPr>
      <xdr:graphicFrame macro="">
        <xdr:nvGraphicFramePr>
          <xdr:cNvPr id="6" name="Chart 5"/>
          <xdr:cNvGraphicFramePr>
            <a:graphicFrameLocks/>
          </xdr:cNvGraphicFramePr>
        </xdr:nvGraphicFramePr>
        <xdr:xfrm>
          <a:off x="14079536" y="8270875"/>
          <a:ext cx="11865822" cy="1059458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xdr:cNvSpPr txBox="1"/>
        </xdr:nvSpPr>
        <xdr:spPr>
          <a:xfrm>
            <a:off x="18498713" y="18503598"/>
            <a:ext cx="7390917" cy="39162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1400" b="0" i="0">
                <a:effectLst/>
                <a:latin typeface="+mn-lt"/>
                <a:ea typeface="+mn-ea"/>
                <a:cs typeface="+mn-cs"/>
              </a:rPr>
              <a:t>Association</a:t>
            </a:r>
            <a:r>
              <a:rPr lang="en-US" sz="1400" b="0" i="0" baseline="0">
                <a:effectLst/>
                <a:latin typeface="+mn-lt"/>
                <a:ea typeface="+mn-ea"/>
                <a:cs typeface="+mn-cs"/>
              </a:rPr>
              <a:t>  </a:t>
            </a:r>
            <a:r>
              <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2015</a:t>
            </a:r>
            <a:endParaRPr lang="en-GB" sz="18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42</xdr:col>
      <xdr:colOff>71437</xdr:colOff>
      <xdr:row>51</xdr:row>
      <xdr:rowOff>57150</xdr:rowOff>
    </xdr:from>
    <xdr:to>
      <xdr:col>58</xdr:col>
      <xdr:colOff>492125</xdr:colOff>
      <xdr:row>115</xdr:row>
      <xdr:rowOff>31750</xdr:rowOff>
    </xdr:to>
    <xdr:grpSp>
      <xdr:nvGrpSpPr>
        <xdr:cNvPr id="11" name="Group 10"/>
        <xdr:cNvGrpSpPr/>
      </xdr:nvGrpSpPr>
      <xdr:grpSpPr>
        <a:xfrm>
          <a:off x="26562843" y="8748713"/>
          <a:ext cx="10136188" cy="10642600"/>
          <a:chOff x="26408062" y="8407400"/>
          <a:chExt cx="7536656" cy="6296818"/>
        </a:xfrm>
      </xdr:grpSpPr>
      <xdr:graphicFrame macro="">
        <xdr:nvGraphicFramePr>
          <xdr:cNvPr id="8" name="Chart 7"/>
          <xdr:cNvGraphicFramePr/>
        </xdr:nvGraphicFramePr>
        <xdr:xfrm>
          <a:off x="26408062" y="8407400"/>
          <a:ext cx="7536656" cy="629681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0" name="TextBox 1"/>
          <xdr:cNvSpPr txBox="1"/>
        </xdr:nvSpPr>
        <xdr:spPr>
          <a:xfrm>
            <a:off x="26550768" y="14415257"/>
            <a:ext cx="7390917" cy="23964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1400" b="0" i="0">
                <a:effectLst/>
                <a:latin typeface="Open Sans" panose="020B0606030504020204" pitchFamily="34" charset="0"/>
                <a:ea typeface="Open Sans" panose="020B0606030504020204" pitchFamily="34" charset="0"/>
                <a:cs typeface="Open Sans" panose="020B0606030504020204" pitchFamily="34" charset="0"/>
              </a:rPr>
              <a:t>Association</a:t>
            </a:r>
            <a:r>
              <a:rPr lang="en-US" sz="1400" b="0" i="0" baseline="0">
                <a:effectLst/>
                <a:latin typeface="Open Sans" panose="020B0606030504020204" pitchFamily="34" charset="0"/>
                <a:ea typeface="Open Sans" panose="020B0606030504020204" pitchFamily="34" charset="0"/>
                <a:cs typeface="Open Sans" panose="020B0606030504020204" pitchFamily="34" charset="0"/>
              </a:rPr>
              <a:t>  </a:t>
            </a:r>
            <a:r>
              <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2015</a:t>
            </a:r>
            <a:endParaRPr lang="en-GB" sz="14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59</xdr:col>
      <xdr:colOff>164041</xdr:colOff>
      <xdr:row>52</xdr:row>
      <xdr:rowOff>57149</xdr:rowOff>
    </xdr:from>
    <xdr:to>
      <xdr:col>68</xdr:col>
      <xdr:colOff>542924</xdr:colOff>
      <xdr:row>101</xdr:row>
      <xdr:rowOff>83343</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561974</xdr:colOff>
      <xdr:row>0</xdr:row>
      <xdr:rowOff>180975</xdr:rowOff>
    </xdr:from>
    <xdr:to>
      <xdr:col>19</xdr:col>
      <xdr:colOff>28575</xdr:colOff>
      <xdr:row>26</xdr:row>
      <xdr:rowOff>1473</xdr:rowOff>
    </xdr:to>
    <xdr:grpSp>
      <xdr:nvGrpSpPr>
        <xdr:cNvPr id="4" name="Group 3"/>
        <xdr:cNvGrpSpPr/>
      </xdr:nvGrpSpPr>
      <xdr:grpSpPr>
        <a:xfrm>
          <a:off x="4829174" y="180975"/>
          <a:ext cx="6781801" cy="4144848"/>
          <a:chOff x="4829174" y="180975"/>
          <a:chExt cx="6781801" cy="4087698"/>
        </a:xfrm>
      </xdr:grpSpPr>
      <xdr:graphicFrame macro="">
        <xdr:nvGraphicFramePr>
          <xdr:cNvPr id="2" name="Chart 1"/>
          <xdr:cNvGraphicFramePr>
            <a:graphicFrameLocks/>
          </xdr:cNvGraphicFramePr>
        </xdr:nvGraphicFramePr>
        <xdr:xfrm>
          <a:off x="4829174" y="180975"/>
          <a:ext cx="6772276" cy="390524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7305675" y="4010025"/>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twoCellAnchor>
    <xdr:from>
      <xdr:col>7</xdr:col>
      <xdr:colOff>428625</xdr:colOff>
      <xdr:row>26</xdr:row>
      <xdr:rowOff>28576</xdr:rowOff>
    </xdr:from>
    <xdr:to>
      <xdr:col>18</xdr:col>
      <xdr:colOff>495301</xdr:colOff>
      <xdr:row>57</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0.35491</cdr:x>
      <cdr:y>0.92532</cdr:y>
    </cdr:from>
    <cdr:to>
      <cdr:x>0.99063</cdr:x>
      <cdr:y>0.97623</cdr:y>
    </cdr:to>
    <cdr:sp macro="" textlink="">
      <cdr:nvSpPr>
        <cdr:cNvPr id="2" name="TextBox 1"/>
        <cdr:cNvSpPr txBox="1"/>
      </cdr:nvSpPr>
      <cdr:spPr>
        <a:xfrm xmlns:a="http://schemas.openxmlformats.org/drawingml/2006/main">
          <a:off x="2403525" y="5931606"/>
          <a:ext cx="4305271" cy="326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2015</a:t>
          </a:r>
          <a:endParaRPr lang="en-GB" sz="800">
            <a:effectLst/>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8</xdr:col>
      <xdr:colOff>28575</xdr:colOff>
      <xdr:row>0</xdr:row>
      <xdr:rowOff>161925</xdr:rowOff>
    </xdr:from>
    <xdr:to>
      <xdr:col>19</xdr:col>
      <xdr:colOff>95251</xdr:colOff>
      <xdr:row>26</xdr:row>
      <xdr:rowOff>19050</xdr:rowOff>
    </xdr:to>
    <xdr:grpSp>
      <xdr:nvGrpSpPr>
        <xdr:cNvPr id="2" name="Group 1"/>
        <xdr:cNvGrpSpPr/>
      </xdr:nvGrpSpPr>
      <xdr:grpSpPr>
        <a:xfrm>
          <a:off x="5962650" y="161925"/>
          <a:ext cx="6772276" cy="4181475"/>
          <a:chOff x="5962650" y="-80925"/>
          <a:chExt cx="6772276" cy="4794095"/>
        </a:xfrm>
      </xdr:grpSpPr>
      <xdr:graphicFrame macro="">
        <xdr:nvGraphicFramePr>
          <xdr:cNvPr id="3" name="Chart 2"/>
          <xdr:cNvGraphicFramePr>
            <a:graphicFrameLocks/>
          </xdr:cNvGraphicFramePr>
        </xdr:nvGraphicFramePr>
        <xdr:xfrm>
          <a:off x="5962650" y="-80925"/>
          <a:ext cx="6772276" cy="46291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xdr:cNvSpPr txBox="1"/>
        </xdr:nvSpPr>
        <xdr:spPr>
          <a:xfrm>
            <a:off x="8410575" y="4454522"/>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2015</a:t>
            </a:r>
            <a:endParaRPr lang="en-GB" sz="800">
              <a:effectLst/>
            </a:endParaRPr>
          </a:p>
        </xdr:txBody>
      </xdr:sp>
    </xdr:grpSp>
    <xdr:clientData/>
  </xdr:twoCellAnchor>
  <xdr:twoCellAnchor>
    <xdr:from>
      <xdr:col>8</xdr:col>
      <xdr:colOff>0</xdr:colOff>
      <xdr:row>27</xdr:row>
      <xdr:rowOff>0</xdr:rowOff>
    </xdr:from>
    <xdr:to>
      <xdr:col>19</xdr:col>
      <xdr:colOff>66676</xdr:colOff>
      <xdr:row>58</xdr:row>
      <xdr:rowOff>47624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0.35491</cdr:x>
      <cdr:y>0.92532</cdr:y>
    </cdr:from>
    <cdr:to>
      <cdr:x>0.99063</cdr:x>
      <cdr:y>0.97623</cdr:y>
    </cdr:to>
    <cdr:sp macro="" textlink="">
      <cdr:nvSpPr>
        <cdr:cNvPr id="2" name="TextBox 1"/>
        <cdr:cNvSpPr txBox="1"/>
      </cdr:nvSpPr>
      <cdr:spPr>
        <a:xfrm xmlns:a="http://schemas.openxmlformats.org/drawingml/2006/main">
          <a:off x="2403525" y="5931606"/>
          <a:ext cx="4305271" cy="326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2015</a:t>
          </a:r>
          <a:endParaRPr lang="en-GB" sz="800">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0.00424</cdr:x>
      <cdr:y>0.00663</cdr:y>
    </cdr:from>
    <cdr:to>
      <cdr:x>0.62711</cdr:x>
      <cdr:y>0.0589</cdr:y>
    </cdr:to>
    <cdr:sp macro="" textlink="">
      <cdr:nvSpPr>
        <cdr:cNvPr id="4" name="TextBox 1"/>
        <cdr:cNvSpPr txBox="1"/>
      </cdr:nvSpPr>
      <cdr:spPr>
        <a:xfrm xmlns:a="http://schemas.openxmlformats.org/drawingml/2006/main">
          <a:off x="50800" y="50800"/>
          <a:ext cx="7469494" cy="400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0.00424</cdr:x>
      <cdr:y>0.00663</cdr:y>
    </cdr:from>
    <cdr:to>
      <cdr:x>0.62711</cdr:x>
      <cdr:y>0.0589</cdr:y>
    </cdr:to>
    <cdr:sp macro="" textlink="">
      <cdr:nvSpPr>
        <cdr:cNvPr id="4" name="TextBox 1"/>
        <cdr:cNvSpPr txBox="1"/>
      </cdr:nvSpPr>
      <cdr:spPr>
        <a:xfrm xmlns:a="http://schemas.openxmlformats.org/drawingml/2006/main">
          <a:off x="50800" y="50800"/>
          <a:ext cx="7469494" cy="400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0.96286</cdr:y>
    </cdr:from>
    <cdr:to>
      <cdr:x>0.84394</cdr:x>
      <cdr:y>1</cdr:y>
    </cdr:to>
    <cdr:sp macro="" textlink="">
      <cdr:nvSpPr>
        <cdr:cNvPr id="2" name="TextBox 1"/>
        <cdr:cNvSpPr txBox="1"/>
      </cdr:nvSpPr>
      <cdr:spPr>
        <a:xfrm xmlns:a="http://schemas.openxmlformats.org/drawingml/2006/main">
          <a:off x="0" y="7889600"/>
          <a:ext cx="4931834" cy="3042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800" b="0" i="0">
              <a:effectLst/>
              <a:latin typeface="+mn-lt"/>
              <a:ea typeface="+mn-ea"/>
              <a:cs typeface="+mn-cs"/>
            </a:rPr>
            <a:t>Association</a:t>
          </a:r>
          <a:r>
            <a:rPr lang="en-US" sz="800" b="0" i="0" baseline="0">
              <a:effectLst/>
              <a:latin typeface="+mn-lt"/>
              <a:ea typeface="+mn-ea"/>
              <a:cs typeface="+mn-cs"/>
            </a:rPr>
            <a:t>  </a:t>
          </a: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2015</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463096</xdr:colOff>
      <xdr:row>27</xdr:row>
      <xdr:rowOff>13607</xdr:rowOff>
    </xdr:from>
    <xdr:to>
      <xdr:col>22</xdr:col>
      <xdr:colOff>263071</xdr:colOff>
      <xdr:row>106</xdr:row>
      <xdr:rowOff>149678</xdr:rowOff>
    </xdr:to>
    <xdr:grpSp>
      <xdr:nvGrpSpPr>
        <xdr:cNvPr id="4" name="Group 3"/>
        <xdr:cNvGrpSpPr/>
      </xdr:nvGrpSpPr>
      <xdr:grpSpPr>
        <a:xfrm>
          <a:off x="5892346" y="4531178"/>
          <a:ext cx="12046404" cy="13035643"/>
          <a:chOff x="5891731" y="5853037"/>
          <a:chExt cx="11991975" cy="10385424"/>
        </a:xfrm>
      </xdr:grpSpPr>
      <xdr:graphicFrame macro="">
        <xdr:nvGraphicFramePr>
          <xdr:cNvPr id="2" name="Chart 1"/>
          <xdr:cNvGraphicFramePr>
            <a:graphicFrameLocks/>
          </xdr:cNvGraphicFramePr>
        </xdr:nvGraphicFramePr>
        <xdr:xfrm>
          <a:off x="5891731" y="5853037"/>
          <a:ext cx="11991975" cy="1038542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xdr:cNvSpPr txBox="1"/>
        </xdr:nvSpPr>
        <xdr:spPr>
          <a:xfrm>
            <a:off x="10318305" y="15738899"/>
            <a:ext cx="7469494" cy="40085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1100" b="0" i="0">
                <a:effectLst/>
                <a:latin typeface="+mn-lt"/>
                <a:ea typeface="+mn-ea"/>
                <a:cs typeface="+mn-cs"/>
              </a:rPr>
              <a:t>Association</a:t>
            </a:r>
            <a:r>
              <a:rPr lang="en-US" sz="1100" b="0" i="0" baseline="0">
                <a:effectLst/>
                <a:latin typeface="+mn-lt"/>
                <a:ea typeface="+mn-ea"/>
                <a:cs typeface="+mn-cs"/>
              </a:rPr>
              <a:t> </a:t>
            </a:r>
            <a:r>
              <a:rPr lang="en-US" sz="11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2015</a:t>
            </a:r>
            <a:endParaRPr lang="en-GB" sz="14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228599</xdr:colOff>
      <xdr:row>51</xdr:row>
      <xdr:rowOff>57150</xdr:rowOff>
    </xdr:from>
    <xdr:to>
      <xdr:col>23</xdr:col>
      <xdr:colOff>28574</xdr:colOff>
      <xdr:row>159</xdr:row>
      <xdr:rowOff>63500</xdr:rowOff>
    </xdr:to>
    <xdr:grpSp>
      <xdr:nvGrpSpPr>
        <xdr:cNvPr id="2" name="Group 1"/>
        <xdr:cNvGrpSpPr/>
      </xdr:nvGrpSpPr>
      <xdr:grpSpPr>
        <a:xfrm>
          <a:off x="1453242" y="8602436"/>
          <a:ext cx="13298261" cy="17641207"/>
          <a:chOff x="1453242" y="8929007"/>
          <a:chExt cx="13298261" cy="19681063"/>
        </a:xfrm>
      </xdr:grpSpPr>
      <xdr:graphicFrame macro="">
        <xdr:nvGraphicFramePr>
          <xdr:cNvPr id="3" name="Chart 2"/>
          <xdr:cNvGraphicFramePr>
            <a:graphicFrameLocks/>
          </xdr:cNvGraphicFramePr>
        </xdr:nvGraphicFramePr>
        <xdr:xfrm>
          <a:off x="1453242" y="8929007"/>
          <a:ext cx="13298261" cy="1966209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xdr:cNvSpPr txBox="1"/>
        </xdr:nvSpPr>
        <xdr:spPr>
          <a:xfrm>
            <a:off x="7270491" y="28209219"/>
            <a:ext cx="7469494" cy="40085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4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2015</a:t>
            </a:r>
            <a:endParaRPr lang="en-GB" sz="18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tables/table1.xml><?xml version="1.0" encoding="utf-8"?>
<table xmlns="http://schemas.openxmlformats.org/spreadsheetml/2006/main" id="2" name="Table2" displayName="Table2" ref="A1:CN197" totalsRowShown="0" headerRowDxfId="180" dataDxfId="179">
  <autoFilter ref="A1:CN197"/>
  <tableColumns count="92">
    <tableColumn id="1" name="Timestamp" dataDxfId="178"/>
    <tableColumn id="2" name="1. How important have the following been to your work over the past year? [Assistive technologies]" dataDxfId="177"/>
    <tableColumn id="3" name="1. How important have the following been to your work over the past year? [Electronic assessment, submission &amp; feedback tools]" dataDxfId="176"/>
    <tableColumn id="4" name="1. How important have the following been to your work over the past year? [Plagiarism detection ]" dataDxfId="175"/>
    <tableColumn id="5" name="1. How important have the following been to your work over the past year? [ePortfolios]" dataDxfId="174"/>
    <tableColumn id="6" name="1. How important have the following been to your work over the past year? [Digital and Open Badges]" dataDxfId="173"/>
    <tableColumn id="7" name="1. How important have the following been to your work over the past year? [Content Management Systems and VLEs]" dataDxfId="172"/>
    <tableColumn id="8" name="1. How important have the following been to your work over the past year? [Lecture capture tools]" dataDxfId="171"/>
    <tableColumn id="9" name="1. How important have the following been to your work over the past year? [Media production (e.g. podcasting, video interviews)]" dataDxfId="170"/>
    <tableColumn id="10" name="1. How important have the following been to your work over the past year? [Screencasting]" dataDxfId="169"/>
    <tableColumn id="11" name="1. How important have the following been to your work over the past year? [Digital repositories]" dataDxfId="168"/>
    <tableColumn id="12" name="1. How important have the following been to your work over the past year? [Open Education (Practices, Policy &amp; Resources)]" dataDxfId="167"/>
    <tableColumn id="13" name="1. How important have the following been to your work over the past year? [Data and Analytics (incl Learning analytics)]" dataDxfId="166"/>
    <tableColumn id="14" name="1. How important have the following been to your work over the past year? [Wikis]" dataDxfId="165"/>
    <tableColumn id="15" name="1. How important have the following been to your work over the past year? [Social networking (e.g. Twitter, Facebook Google+)]" dataDxfId="164"/>
    <tableColumn id="16" name="1. How important have the following been to your work over the past year? [Web conferencing/virtual classroom software]" dataDxfId="163"/>
    <tableColumn id="17" name="1. How important have the following been to your work over the past year? [Collaborative tools (e.g.  Google Apps or Office365)]" dataDxfId="162"/>
    <tableColumn id="18" name="1. How important have the following been to your work over the past year? [Blogs]" dataDxfId="161"/>
    <tableColumn id="19" name="1. How important have the following been to your work over the past year? [Game based learning]" dataDxfId="160"/>
    <tableColumn id="20" name="1. How important have the following been to your work over the past year? [MOOCs, SPOCs, TOOCs etc]" dataDxfId="159"/>
    <tableColumn id="21" name="1. How important have the following been to your work over the past year? [MOOCs, SPOCs, TOOCs etc]2" dataDxfId="158"/>
    <tableColumn id="22" name="1. How important have the following been to your work over the past year? [Game based learning]3" dataDxfId="157"/>
    <tableColumn id="23" name="2. Would you describe the following as an enabler/driver for you in your use of Learning Technology? [Dedicated time]" dataDxfId="156"/>
    <tableColumn id="24" name="2. Would you describe the following as an enabler/driver for you in your use of Learning Technology? [Professional incentives]" dataDxfId="155"/>
    <tableColumn id="25" name="2. Would you describe the following as an enabler/driver for you in your use of Learning Technology? [Colleagues' knowledge/expertise]" dataDxfId="154"/>
    <tableColumn id="26" name="2. Would you describe the following as an enabler/driver for you in your use of Learning Technology? [Staff development opportunities ]" dataDxfId="153"/>
    <tableColumn id="27" name="2. Would you describe the following as an enabler/driver for you in your use of Learning Technology? [Colleagues' commitment ]" dataDxfId="152"/>
    <tableColumn id="28" name="2. Would you describe the following as an enabler/driver for you in your use of Learning Technology? [Recognition for career development ]" dataDxfId="151"/>
    <tableColumn id="29" name="2. Would you describe the following as an enabler/driver for you in your use of Learning Technology? [Support staff ]" dataDxfId="150"/>
    <tableColumn id="30" name="2. Would you describe the following as an enabler/driver for you in your use of Learning Technology? [Organisational structure ]" dataDxfId="149"/>
    <tableColumn id="31" name="2. Would you describe the following as an enabler/driver for you in your use of Learning Technology? [Changing administrative processes ]" dataDxfId="148"/>
    <tableColumn id="32" name="2. Would you describe the following as an enabler/driver for you in your use of Learning Technology? [Institutional culture ]" dataDxfId="147"/>
    <tableColumn id="33" name="2. Would you describe the following as an enabler/driver for you in your use of Learning Technology? [Strategy and leadership]" dataDxfId="146"/>
    <tableColumn id="34" name="2. Would you describe the following as an enabler/driver for you in your use of Learning Technology? [Engagement from students/learners]" dataDxfId="145"/>
    <tableColumn id="35" name="2. Would you describe the following as an enabler/driver for you in your use of Learning Technology? [Existing infrastructure]" dataDxfId="144"/>
    <tableColumn id="36" name="3. And how important do you expect the following will be for you in the coming year? [Assistive technologies]" dataDxfId="143"/>
    <tableColumn id="37" name="3. And how important do you expect the following will be for you in the coming year? [Electronic assessment, submission &amp; feedback tools]" dataDxfId="142"/>
    <tableColumn id="38" name="3. And how important do you expect the following will be for you in the coming year? [ePortfolios]" dataDxfId="141"/>
    <tableColumn id="39" name="3. And how important do you expect the following will be for you in the coming year? [Digital and Open Badges]" dataDxfId="140"/>
    <tableColumn id="40" name="3. And how important do you expect the following will be for you in the coming year? [Content Management Systems and VLEs]" dataDxfId="139"/>
    <tableColumn id="41" name="3. And how important do you expect the following will be for you in the coming year? [Lecture capture tools]" dataDxfId="138"/>
    <tableColumn id="42" name="3. And how important do you expect the following will be for you in the coming year? [Media production (e.g. podcasting, video interviews)]" dataDxfId="137"/>
    <tableColumn id="43" name="3. And how important do you expect the following will be for you in the coming year? [Screencasting]" dataDxfId="136"/>
    <tableColumn id="44" name="3. And how important do you expect the following will be for you in the coming year? [Digital repositories]" dataDxfId="135"/>
    <tableColumn id="45" name="3. And how important do you expect the following will be for you in the coming year? [Open Education (Practices, Policy &amp; Resources)]" dataDxfId="134"/>
    <tableColumn id="46" name="3. And how important do you expect the following will be for you in the coming year? [Data and Analytics (incl Learning analytics)]" dataDxfId="133"/>
    <tableColumn id="47" name="3. And how important do you expect the following will be for you in the coming year? [Wikis]" dataDxfId="132"/>
    <tableColumn id="48" name="3. And how important do you expect the following will be for you in the coming year? [Social networking (e.g. Twitter, Facebook Google+)]" dataDxfId="131"/>
    <tableColumn id="49" name="3. And how important do you expect the following will be for you in the coming year? [Web conferencing/virtual classroom software]" dataDxfId="130"/>
    <tableColumn id="50" name="3. And how important do you expect the following will be for you in the coming year? [Collaborative tools (e.g.  Google Apps or Office365)]" dataDxfId="129"/>
    <tableColumn id="51" name="3. And how important do you expect the following will be for you in the coming year? [Blogs]" dataDxfId="128"/>
    <tableColumn id="52" name="3. And how important do you expect the following will be for you in the coming year? [Game based learning]" dataDxfId="127"/>
    <tableColumn id="53" name="3. And how important do you expect the following will be for you in the coming year? [MOOCs, SPOCs, TOOCs etc]" dataDxfId="126"/>
    <tableColumn id="54" name="3. And how important do you expect the following will be for you in the coming year? [MOOCs, SPOCs, TOOCs etc]4" dataDxfId="125"/>
    <tableColumn id="55" name="3. And how important do you expect the following will be for you in the coming year? [Game based learning]5" dataDxfId="124"/>
    <tableColumn id="56" name="3. And how important do you expect the following will be for you in the coming year? [MOOCs, SPOCs, TOOCs etc]6" dataDxfId="123"/>
    <tableColumn id="57" name="4. For you, in your context how important are our aims outlined above for you? [Aim 1: Intelligent use of learning technology]" dataDxfId="122"/>
    <tableColumn id="58" name="4. For you, in your context how important are our aims outlined above for you? [Aim 2: Research and practice]" dataDxfId="121"/>
    <tableColumn id="59" name="4. For you, in your context how important are our aims outlined above for you? [Aim 3: Strategy and policy]" dataDxfId="120"/>
    <tableColumn id="60" name="4. For you, in your context how important are our aims outlined above for you? [Aim 4: Representing members]" dataDxfId="119"/>
    <tableColumn id="61" name="4. For you, in your context how important are our aims outlined above for you? [Aim 5: Leadership and professional development]" dataDxfId="118"/>
    <tableColumn id="62" name="4. For you, in your context how important are our aims outlined above for you? [Aim 6: Communicating]" dataDxfId="117"/>
    <tableColumn id="63" name="5. Which of the following do you currently make use of? [ALT Annual Conference]" dataDxfId="116"/>
    <tableColumn id="64" name="5. Which of the following do you currently make use of? [ALT other events (including online events)]" dataDxfId="115"/>
    <tableColumn id="65" name="5. Which of the following do you currently make use of? [ALT journal, Research in Learning Technology]" dataDxfId="114"/>
    <tableColumn id="66" name="5. Which of the following do you currently make use of? [#ALTC Blog (formerly ALT Online Newsletter)]" dataDxfId="113"/>
    <tableColumn id="67" name="5. Which of the following do you currently make use of? [ALT-MEMBERS Jiscmail list]" dataDxfId="112"/>
    <tableColumn id="68" name="5. Which of the following do you currently make use of? [ALT social media/feeds (incl Twitter)]" dataDxfId="111"/>
    <tableColumn id="69" name="5. Which of the following do you currently make use of? [ALT Member Discounts]" dataDxfId="110"/>
    <tableColumn id="70" name="5. Which of the following do you currently make use of? [Other events]" dataDxfId="109"/>
    <tableColumn id="71" name="5. Which of the following do you currently make use of? [Other professional development]" dataDxfId="108"/>
    <tableColumn id="72" name="5. Which of the following do you currently make use of? [Other professional networks]" dataDxfId="107"/>
    <tableColumn id="73" name="6. Are you currently a member of ALT or involved in ALT another way?" dataDxfId="106"/>
    <tableColumn id="74" name="7. Are you a member?" dataDxfId="105"/>
    <tableColumn id="75" name="8. Are you currently involved in any of ALT's Special Interest Groups (SIGs) or ALT Members Groups?" dataDxfId="104"/>
    <tableColumn id="76" name="9. Are you currently involved in or a member of:" dataDxfId="103"/>
    <tableColumn id="78" name="11. Gender" dataDxfId="102"/>
    <tableColumn id="79" name="12. Age" dataDxfId="101"/>
    <tableColumn id="80" name="13. Where is your place of residence?" dataDxfId="100"/>
    <tableColumn id="81" name="14. How would you describe your current employment?" dataDxfId="99"/>
    <tableColumn id="82" name="15. What is your job title?" dataDxfId="98"/>
    <tableColumn id="83" name="16. What is the primary function of your role?" dataDxfId="97"/>
    <tableColumn id="84" name="17. What are other functions of your role?" dataDxfId="96"/>
    <tableColumn id="85" name="18. Which sector(s) are you based in?" dataDxfId="95"/>
    <tableColumn id="86" name="19. What type of organisation(s) do you currently work for?" dataDxfId="94"/>
    <tableColumn id="91" name="5. Which of the following do you currently make use of? [Other training/support]" dataDxfId="93"/>
    <tableColumn id="92" name="5. Which of the following do you currently make use of? [Other training/support]7" dataDxfId="92"/>
    <tableColumn id="93" name="3b. What other current or emerging area (technical or pedagogical) will be important for you in the coming year? " dataDxfId="91"/>
    <tableColumn id="94" name="1. How important have the following been to your work over the past year? [Bring Your Own Device (BYOD) initiatives]" dataDxfId="90"/>
    <tableColumn id="95" name="3. And how important do you expect the following will be for you in the coming year? [Bring Your Own Device (BYOD)]" dataDxfId="89"/>
    <tableColumn id="96" name="1. How important have the following been to your work over the past year? [One-to-One Device initiatives]" dataDxfId="88"/>
    <tableColumn id="97" name="1. How important have the following been to your work over the past year? [MOOCs, SPOCs, TOOCs etc]8" dataDxfId="87"/>
  </tableColumns>
  <tableStyleInfo name="TableStyleMedium9" showFirstColumn="0" showLastColumn="0" showRowStripes="1" showColumnStripes="0"/>
</table>
</file>

<file path=xl/tables/table2.xml><?xml version="1.0" encoding="utf-8"?>
<table xmlns="http://schemas.openxmlformats.org/spreadsheetml/2006/main" id="1" name="Table1" displayName="Table1" ref="A1:CG251" totalsRowShown="0" headerRowDxfId="86" dataDxfId="85">
  <autoFilter ref="A1:CG251"/>
  <tableColumns count="85">
    <tableColumn id="1" name="Timestamp" dataDxfId="84"/>
    <tableColumn id="2" name="1. How important have the following been to your work over the past year? [Assistive technologies/Accessibility]" dataDxfId="83"/>
    <tableColumn id="3" name="1. How important have the following been to your work over the past year? [Electronic assessment and submission tools (inc peer assessment, plagiarism detection, polling)]" dataDxfId="82"/>
    <tableColumn id="4" name="1. How important have the following been to your work over the past year? [ePortfolios]" dataDxfId="81"/>
    <tableColumn id="5" name="1. How important have the following been to your work over the past year? [Digital and Open Badges]" dataDxfId="80"/>
    <tableColumn id="6" name="1. How important have the following been to your work over the past year? [Content Management Systems and VLEs]" dataDxfId="79"/>
    <tableColumn id="7" name="1. How important have the following been to your work over the past year? [Lecture capture tools]" dataDxfId="78"/>
    <tableColumn id="8" name="1. How important have the following been to your work over the past year? [Media production (e.g. podcasting, video interviews)]" dataDxfId="77"/>
    <tableColumn id="9" name="1. How important have the following been to your work over the past year? [Screencasting]" dataDxfId="76"/>
    <tableColumn id="10" name="1. How important have the following been to your work over the past year? [Digital repository]" dataDxfId="75"/>
    <tableColumn id="11" name="1. How important have the following been to your work over the past year? [Open Education (Practices, Policy &amp; Resources)]" dataDxfId="74"/>
    <tableColumn id="12" name="1. How important have the following been to your work over the past year? [Data and Analytics (incl Learning analytics)]" dataDxfId="73"/>
    <tableColumn id="13" name="1. How important have the following been to your work over the past year? [Bespoke software development e.g. apps, plugins, building blocks]" dataDxfId="72"/>
    <tableColumn id="14" name="1. How important have the following been to your work over the past year? [Wikis]" dataDxfId="71"/>
    <tableColumn id="15" name="1. How important have the following been to your work over the past year? [Social networking (e.g. Twitter, Facebook Google+)]" dataDxfId="70"/>
    <tableColumn id="16" name="1. How important have the following been to your work over the past year? [Web conferencing/virtual classroom software]" dataDxfId="69"/>
    <tableColumn id="17" name="1. How important have the following been to your work over the past year? [Collaborative tools (e.g.  Google Apps or Office365)]" dataDxfId="68"/>
    <tableColumn id="18" name="1. How important have the following been to your work over the past year? [Blogs]" dataDxfId="67"/>
    <tableColumn id="19" name="1. How important have the following been to your work over the past year? [Course design]" dataDxfId="66"/>
    <tableColumn id="20" name="1. How important have the following been to your work over the past year? [Game based learning]" dataDxfId="65"/>
    <tableColumn id="21" name="1. How important have the following been to your work over the past year? [MOOCs, SPOCs, TOOCs etc]" dataDxfId="64"/>
    <tableColumn id="22" name="1. How important have the following been to your work over the past year? [Online/Blended delivery]" dataDxfId="63"/>
    <tableColumn id="23" name="2. Would you describe the following as an enabler/driver for you in your use of Learning Technology? [Dedicated time]" dataDxfId="62"/>
    <tableColumn id="24" name="2. Would you describe the following as an enabler/driver for you in your use of Learning Technology? [Professional incentives]" dataDxfId="61"/>
    <tableColumn id="25" name="2. Would you describe the following as an enabler/driver for you in your use of Learning Technology? [Colleagues' knowledge/expertise]" dataDxfId="60"/>
    <tableColumn id="26" name="2. Would you describe the following as an enabler/driver for you in your use of Learning Technology? [Staff development opportunities ]" dataDxfId="59"/>
    <tableColumn id="27" name="2. Would you describe the following as an enabler/driver for you in your use of Learning Technology? [Colleagues' commitment ]" dataDxfId="58"/>
    <tableColumn id="28" name="2. Would you describe the following as an enabler/driver for you in your use of Learning Technology? [Recognition for career development ]" dataDxfId="57"/>
    <tableColumn id="29" name="2. Would you describe the following as an enabler/driver for you in your use of Learning Technology? [Support staff ]" dataDxfId="56"/>
    <tableColumn id="30" name="2. Would you describe the following as an enabler/driver for you in your use of Learning Technology? [Organisational structure ]" dataDxfId="55"/>
    <tableColumn id="31" name="2. Would you describe the following as an enabler/driver for you in your use of Learning Technology? [Changing administrative processes ]" dataDxfId="54"/>
    <tableColumn id="32" name="2. Would you describe the following as an enabler/driver for you in your use of Learning Technology? [Institutional culture ]" dataDxfId="53"/>
    <tableColumn id="33" name="2. Would you describe the following as an enabler/driver for you in your use of Learning Technology? [Strategy and leadership]" dataDxfId="52"/>
    <tableColumn id="34" name="2. Would you describe the following as an enabler/driver for you in your use of Learning Technology? [Engagement from students/learners]" dataDxfId="51"/>
    <tableColumn id="35" name="2. Would you describe the following as an enabler/driver for you in your use of Learning Technology? [Existing infrastructure]" dataDxfId="50"/>
    <tableColumn id="36" name="3. And how important do you expect the following will be for you in the coming year? [Assistive technologies/Accessibility]" dataDxfId="49"/>
    <tableColumn id="37" name="3. And how important do you expect the following will be for you in the coming year? [Electronic assessment and submission tools (inc peer assessment, plagiarism detection, polling)]" dataDxfId="48"/>
    <tableColumn id="38" name="3. And how important do you expect the following will be for you in the coming year? [ePortfolios]" dataDxfId="47"/>
    <tableColumn id="39" name="3. And how important do you expect the following will be for you in the coming year? [Digital and Open Badges]" dataDxfId="46"/>
    <tableColumn id="40" name="3. And how important do you expect the following will be for you in the coming year? [Content Management Systems and VLEs]" dataDxfId="45"/>
    <tableColumn id="41" name="3. And how important do you expect the following will be for you in the coming year? [Lecture capture tools]" dataDxfId="44"/>
    <tableColumn id="42" name="3. And how important do you expect the following will be for you in the coming year? [Media production (e.g. podcasting, video interviews)]" dataDxfId="43"/>
    <tableColumn id="43" name="3. And how important do you expect the following will be for you in the coming year? [Screencasting]" dataDxfId="42"/>
    <tableColumn id="44" name="3. And how important do you expect the following will be for you in the coming year? [Digital repository]" dataDxfId="41"/>
    <tableColumn id="45" name="3. And how important do you expect the following will be for you in the coming year? [Open Education (Practices, Policy &amp; Resources)]" dataDxfId="40"/>
    <tableColumn id="46" name="3. And how important do you expect the following will be for you in the coming year? [Data and Analytics (incl Learning analytics)]" dataDxfId="39"/>
    <tableColumn id="47" name="3. And how important do you expect the following will be for you in the coming year? [Bespoke software development e.g. apps, plugins, building blocks]" dataDxfId="38"/>
    <tableColumn id="48" name="3. And how important do you expect the following will be for you in the coming year? [Wikis]" dataDxfId="37"/>
    <tableColumn id="49" name="3. And how important do you expect the following will be for you in the coming year? [Social networking (e.g. Twitter, Facebook Google+)]" dataDxfId="36"/>
    <tableColumn id="50" name="3. And how important do you expect the following will be for you in the coming year? [Web conferencing/virtual classroom software]" dataDxfId="35"/>
    <tableColumn id="51" name="3. And how important do you expect the following will be for you in the coming year? [Collaborative tools (e.g.  Google Apps or Office365)]" dataDxfId="34"/>
    <tableColumn id="52" name="3. And how important do you expect the following will be for you in the coming year? [Blogs]" dataDxfId="33"/>
    <tableColumn id="53" name="3. And how important do you expect the following will be for you in the coming year? [Course design]" dataDxfId="32"/>
    <tableColumn id="54" name="3. And how important do you expect the following will be for you in the coming year? [Game based learning]" dataDxfId="31"/>
    <tableColumn id="55" name="3. And how important do you expect the following will be for you in the coming year? [MOOCs, SPOCs, TOOCs etc]" dataDxfId="30"/>
    <tableColumn id="56" name="3. And how important do you expect the following will be for you in the coming year? [Online/Blended delivery]" dataDxfId="29"/>
    <tableColumn id="57" name="4. For you, how would you rank each of ALT's aims in order of priority? [Aim 1: Intelligent use of learning technology]" dataDxfId="28"/>
    <tableColumn id="58" name="4. For you, how would you rank each of ALT's aims in order of priority? [Aim 2: Research and practice]" dataDxfId="27"/>
    <tableColumn id="59" name="4. For you, how would you rank each of ALT's aims in order of priority? [Aim 3: Strategy and policy]" dataDxfId="26"/>
    <tableColumn id="60" name="4. For you, how would you rank each of ALT's aims in order of priority? [Aim 4: Representing members]" dataDxfId="25"/>
    <tableColumn id="61" name="4. For you, how would you rank each of ALT's aims in order of priority? [Aim 5: Leadership and professional development]" dataDxfId="24"/>
    <tableColumn id="62" name="4. For you, how would you rank each of ALT's aims in order of priority? [Aim 6: Communicating]" dataDxfId="23"/>
    <tableColumn id="63" name="5. Which of the following do you currently make use of? [ALT annual conference]" dataDxfId="22"/>
    <tableColumn id="64" name="5. Which of the following do you currently make use of? [ALT other events (incluing online events)]" dataDxfId="21"/>
    <tableColumn id="65" name="5. Which of the following do you currently make use of? [ALT journal, Research in Learning Technology]" dataDxfId="20"/>
    <tableColumn id="66" name="5. Which of the following do you currently make use of? [ALT newsletter and news]" dataDxfId="19"/>
    <tableColumn id="67" name="5. Which of the following do you currently make use of? [ALT social media/feeds (incl Twitter)]" dataDxfId="18"/>
    <tableColumn id="68" name="5. Which of the following do you currently make use of? [ocTEL - open course in Technology Enhanced Learning]" dataDxfId="17"/>
    <tableColumn id="69" name="5. Which of the following do you currently make use of? [Other events]" dataDxfId="16"/>
    <tableColumn id="70" name="5. Which of the following do you currently make use of? [Other professional development]" dataDxfId="15"/>
    <tableColumn id="71" name="5. Which of the following do you currently make use of? [Other professional networks]" dataDxfId="14"/>
    <tableColumn id="72" name="5. Which of the following do you currently make use of? [Other training/support]" dataDxfId="13"/>
    <tableColumn id="73" name="6. Are you currently a member of ALT or involved in ALT another way?" dataDxfId="12"/>
    <tableColumn id="74" name="7. Are you a member?" dataDxfId="11"/>
    <tableColumn id="75" name="8. Are you currently involved in any of ALT's Special Interest Groups (SIGs), or national or regional groups?" dataDxfId="10"/>
    <tableColumn id="76" name="9. Are you currently involved in or a member of:" dataDxfId="9"/>
    <tableColumn id="78" name="11. Gender" dataDxfId="8"/>
    <tableColumn id="79" name="12. Age" dataDxfId="7"/>
    <tableColumn id="80" name="13. Where is your place of residence?" dataDxfId="6"/>
    <tableColumn id="81" name="14. How would you describe your current employment?" dataDxfId="5"/>
    <tableColumn id="82" name="15. What is your job title?" dataDxfId="4"/>
    <tableColumn id="83" name="16. What is the primary function of your role?" dataDxfId="3"/>
    <tableColumn id="84" name="17. What are other functions of your role?" dataDxfId="2"/>
    <tableColumn id="85" name="18. Which sector(s) are you based in?" dataDxfId="1"/>
    <tableColumn id="86" name="19. What type of organisation(s) do you currently work for?"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Custom 2">
      <a:dk1>
        <a:sysClr val="windowText" lastClr="000000"/>
      </a:dk1>
      <a:lt1>
        <a:sysClr val="window" lastClr="FFFFFF"/>
      </a:lt1>
      <a:dk2>
        <a:srgbClr val="1F497D"/>
      </a:dk2>
      <a:lt2>
        <a:srgbClr val="EEECE1"/>
      </a:lt2>
      <a:accent1>
        <a:srgbClr val="079948"/>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tabSelected="1" workbookViewId="0">
      <selection activeCell="B27" sqref="B27"/>
    </sheetView>
  </sheetViews>
  <sheetFormatPr defaultRowHeight="12.75" x14ac:dyDescent="0.2"/>
  <cols>
    <col min="1" max="1" width="10.5703125" customWidth="1"/>
    <col min="2" max="2" width="60.7109375" customWidth="1"/>
    <col min="3" max="3" width="9.140625" customWidth="1"/>
  </cols>
  <sheetData>
    <row r="1" spans="1:2" ht="56.25" customHeight="1" x14ac:dyDescent="0.2"/>
    <row r="2" spans="1:2" ht="48.75" customHeight="1" x14ac:dyDescent="0.2"/>
    <row r="3" spans="1:2" ht="39" customHeight="1" x14ac:dyDescent="0.3">
      <c r="A3" s="20"/>
      <c r="B3" s="21" t="s">
        <v>7516</v>
      </c>
    </row>
    <row r="5" spans="1:2" x14ac:dyDescent="0.2">
      <c r="B5" s="18" t="s">
        <v>7506</v>
      </c>
    </row>
    <row r="6" spans="1:2" ht="102" x14ac:dyDescent="0.2">
      <c r="B6" s="11" t="s">
        <v>8125</v>
      </c>
    </row>
    <row r="7" spans="1:2" x14ac:dyDescent="0.2">
      <c r="B7" s="19" t="str">
        <f>HYPERLINK("http://creativecommons.org/licenses/by/4.0/","Creative Commons CC-BY 4.0 Licence")</f>
        <v>Creative Commons CC-BY 4.0 Licence</v>
      </c>
    </row>
    <row r="9" spans="1:2" x14ac:dyDescent="0.2">
      <c r="B9" s="6" t="s">
        <v>7507</v>
      </c>
    </row>
    <row r="10" spans="1:2" ht="25.5" x14ac:dyDescent="0.2">
      <c r="B10" s="22" t="s">
        <v>7517</v>
      </c>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zoomScale="80" zoomScaleNormal="80" workbookViewId="0">
      <selection activeCell="J37" sqref="J37"/>
    </sheetView>
  </sheetViews>
  <sheetFormatPr defaultRowHeight="12.75" x14ac:dyDescent="0.2"/>
  <cols>
    <col min="1" max="1" width="58.28515625" customWidth="1"/>
    <col min="7" max="7" width="40.28515625" customWidth="1"/>
  </cols>
  <sheetData>
    <row r="1" spans="1:23" x14ac:dyDescent="0.2">
      <c r="B1" t="s">
        <v>7494</v>
      </c>
      <c r="D1" t="s">
        <v>7494</v>
      </c>
      <c r="E1" t="s">
        <v>7493</v>
      </c>
      <c r="G1" t="s">
        <v>7493</v>
      </c>
    </row>
    <row r="2" spans="1:23" x14ac:dyDescent="0.2">
      <c r="B2">
        <v>1</v>
      </c>
      <c r="C2">
        <v>1.2</v>
      </c>
      <c r="E2">
        <v>2</v>
      </c>
      <c r="F2">
        <v>2.2000000000000002</v>
      </c>
    </row>
    <row r="3" spans="1:23" x14ac:dyDescent="0.2">
      <c r="A3" t="s">
        <v>7849</v>
      </c>
      <c r="B3">
        <v>4</v>
      </c>
      <c r="C3">
        <f t="shared" ref="C3:C21" si="0">B3</f>
        <v>4</v>
      </c>
      <c r="D3" t="s">
        <v>7848</v>
      </c>
      <c r="E3">
        <v>4</v>
      </c>
      <c r="F3">
        <f t="shared" ref="F3:F21" si="1">E3</f>
        <v>4</v>
      </c>
      <c r="G3" t="s">
        <v>7849</v>
      </c>
      <c r="V3">
        <v>1</v>
      </c>
      <c r="W3" t="s">
        <v>7479</v>
      </c>
    </row>
    <row r="4" spans="1:23" x14ac:dyDescent="0.2">
      <c r="A4" t="s">
        <v>7482</v>
      </c>
      <c r="B4">
        <v>12</v>
      </c>
      <c r="C4">
        <f t="shared" si="0"/>
        <v>12</v>
      </c>
      <c r="D4" t="s">
        <v>7478</v>
      </c>
      <c r="E4">
        <v>10</v>
      </c>
      <c r="F4">
        <f t="shared" si="1"/>
        <v>10</v>
      </c>
      <c r="G4" t="s">
        <v>7482</v>
      </c>
      <c r="V4">
        <v>2</v>
      </c>
      <c r="W4" t="s">
        <v>7478</v>
      </c>
    </row>
    <row r="5" spans="1:23" x14ac:dyDescent="0.2">
      <c r="A5" t="s">
        <v>7853</v>
      </c>
      <c r="B5">
        <v>9</v>
      </c>
      <c r="C5">
        <f t="shared" si="0"/>
        <v>9</v>
      </c>
      <c r="D5" t="s">
        <v>7480</v>
      </c>
      <c r="E5">
        <v>7</v>
      </c>
      <c r="F5">
        <f t="shared" si="1"/>
        <v>7</v>
      </c>
      <c r="G5" t="s">
        <v>7853</v>
      </c>
      <c r="V5">
        <v>3</v>
      </c>
      <c r="W5" t="s">
        <v>7480</v>
      </c>
    </row>
    <row r="6" spans="1:23" x14ac:dyDescent="0.2">
      <c r="A6" t="s">
        <v>7856</v>
      </c>
      <c r="B6">
        <v>14</v>
      </c>
      <c r="C6">
        <f t="shared" si="0"/>
        <v>14</v>
      </c>
      <c r="D6" t="s">
        <v>7479</v>
      </c>
      <c r="E6">
        <v>13</v>
      </c>
      <c r="F6">
        <f t="shared" si="1"/>
        <v>13</v>
      </c>
      <c r="G6" t="s">
        <v>7487</v>
      </c>
      <c r="V6">
        <v>4</v>
      </c>
      <c r="W6" t="s">
        <v>7849</v>
      </c>
    </row>
    <row r="7" spans="1:23" x14ac:dyDescent="0.2">
      <c r="A7" t="s">
        <v>7492</v>
      </c>
      <c r="B7">
        <v>19</v>
      </c>
      <c r="C7">
        <f t="shared" si="0"/>
        <v>19</v>
      </c>
      <c r="D7" t="s">
        <v>7849</v>
      </c>
      <c r="E7">
        <v>19</v>
      </c>
      <c r="F7">
        <f t="shared" si="1"/>
        <v>19</v>
      </c>
      <c r="G7" t="s">
        <v>7492</v>
      </c>
      <c r="V7">
        <v>5</v>
      </c>
      <c r="W7" t="s">
        <v>7481</v>
      </c>
    </row>
    <row r="8" spans="1:23" x14ac:dyDescent="0.2">
      <c r="A8" t="s">
        <v>7855</v>
      </c>
      <c r="B8">
        <v>11</v>
      </c>
      <c r="C8">
        <f t="shared" si="0"/>
        <v>11</v>
      </c>
      <c r="D8" t="s">
        <v>7481</v>
      </c>
      <c r="E8">
        <v>15</v>
      </c>
      <c r="F8">
        <f t="shared" si="1"/>
        <v>15</v>
      </c>
      <c r="G8" t="s">
        <v>7488</v>
      </c>
      <c r="V8">
        <v>6</v>
      </c>
      <c r="W8" t="s">
        <v>7485</v>
      </c>
    </row>
    <row r="9" spans="1:23" x14ac:dyDescent="0.2">
      <c r="A9" t="s">
        <v>7480</v>
      </c>
      <c r="B9">
        <v>2</v>
      </c>
      <c r="C9">
        <f t="shared" si="0"/>
        <v>2</v>
      </c>
      <c r="D9" t="s">
        <v>7850</v>
      </c>
      <c r="E9">
        <v>3</v>
      </c>
      <c r="F9">
        <f t="shared" si="1"/>
        <v>3</v>
      </c>
      <c r="G9" t="s">
        <v>7480</v>
      </c>
      <c r="V9">
        <v>7</v>
      </c>
      <c r="W9" t="s">
        <v>7853</v>
      </c>
    </row>
    <row r="10" spans="1:23" x14ac:dyDescent="0.2">
      <c r="A10" t="s">
        <v>7850</v>
      </c>
      <c r="B10">
        <v>6</v>
      </c>
      <c r="C10">
        <f t="shared" si="0"/>
        <v>6</v>
      </c>
      <c r="D10" t="s">
        <v>7483</v>
      </c>
      <c r="E10">
        <v>8</v>
      </c>
      <c r="F10">
        <f t="shared" si="1"/>
        <v>8</v>
      </c>
      <c r="G10" t="s">
        <v>7850</v>
      </c>
      <c r="V10">
        <v>8</v>
      </c>
      <c r="W10" t="s">
        <v>7850</v>
      </c>
    </row>
    <row r="11" spans="1:23" x14ac:dyDescent="0.2">
      <c r="A11" t="s">
        <v>7857</v>
      </c>
      <c r="B11">
        <v>18</v>
      </c>
      <c r="C11">
        <f t="shared" si="0"/>
        <v>18</v>
      </c>
      <c r="D11" t="s">
        <v>7485</v>
      </c>
      <c r="E11">
        <v>18</v>
      </c>
      <c r="F11">
        <f t="shared" si="1"/>
        <v>18</v>
      </c>
      <c r="G11" t="s">
        <v>7852</v>
      </c>
      <c r="V11">
        <v>9</v>
      </c>
      <c r="W11" t="s">
        <v>7483</v>
      </c>
    </row>
    <row r="12" spans="1:23" x14ac:dyDescent="0.2">
      <c r="A12" t="s">
        <v>7483</v>
      </c>
      <c r="B12">
        <v>7</v>
      </c>
      <c r="C12">
        <f t="shared" si="0"/>
        <v>7</v>
      </c>
      <c r="D12" t="s">
        <v>7851</v>
      </c>
      <c r="E12">
        <v>9</v>
      </c>
      <c r="F12">
        <f t="shared" si="1"/>
        <v>9</v>
      </c>
      <c r="G12" t="s">
        <v>7483</v>
      </c>
      <c r="V12">
        <v>10</v>
      </c>
      <c r="W12" t="s">
        <v>7482</v>
      </c>
    </row>
    <row r="13" spans="1:23" x14ac:dyDescent="0.2">
      <c r="A13" t="s">
        <v>7478</v>
      </c>
      <c r="B13">
        <v>1</v>
      </c>
      <c r="C13">
        <f t="shared" si="0"/>
        <v>1</v>
      </c>
      <c r="D13" t="s">
        <v>7484</v>
      </c>
      <c r="E13">
        <v>2</v>
      </c>
      <c r="F13">
        <f t="shared" si="1"/>
        <v>2</v>
      </c>
      <c r="G13" t="s">
        <v>7478</v>
      </c>
      <c r="V13">
        <v>11</v>
      </c>
      <c r="W13" t="s">
        <v>7484</v>
      </c>
    </row>
    <row r="14" spans="1:23" x14ac:dyDescent="0.2">
      <c r="A14" t="s">
        <v>7484</v>
      </c>
      <c r="B14">
        <v>10</v>
      </c>
      <c r="C14">
        <f t="shared" si="0"/>
        <v>10</v>
      </c>
      <c r="D14" t="s">
        <v>7488</v>
      </c>
      <c r="E14">
        <v>11</v>
      </c>
      <c r="F14">
        <f t="shared" si="1"/>
        <v>11</v>
      </c>
      <c r="G14" t="s">
        <v>7484</v>
      </c>
      <c r="V14">
        <v>12</v>
      </c>
      <c r="W14" t="s">
        <v>7486</v>
      </c>
    </row>
    <row r="15" spans="1:23" x14ac:dyDescent="0.2">
      <c r="A15" t="s">
        <v>7858</v>
      </c>
      <c r="B15">
        <v>15</v>
      </c>
      <c r="C15">
        <f t="shared" si="0"/>
        <v>15</v>
      </c>
      <c r="D15" t="s">
        <v>7482</v>
      </c>
      <c r="E15">
        <v>17</v>
      </c>
      <c r="F15">
        <f t="shared" si="1"/>
        <v>17</v>
      </c>
      <c r="G15" t="s">
        <v>7490</v>
      </c>
      <c r="V15">
        <v>13</v>
      </c>
      <c r="W15" t="s">
        <v>7487</v>
      </c>
    </row>
    <row r="16" spans="1:23" x14ac:dyDescent="0.2">
      <c r="A16" t="s">
        <v>7481</v>
      </c>
      <c r="B16">
        <v>5</v>
      </c>
      <c r="C16">
        <f t="shared" si="0"/>
        <v>5</v>
      </c>
      <c r="D16" t="s">
        <v>7486</v>
      </c>
      <c r="E16">
        <v>5</v>
      </c>
      <c r="F16">
        <f t="shared" si="1"/>
        <v>5</v>
      </c>
      <c r="G16" t="s">
        <v>7481</v>
      </c>
      <c r="V16">
        <v>14</v>
      </c>
      <c r="W16" t="s">
        <v>7489</v>
      </c>
    </row>
    <row r="17" spans="1:23" x14ac:dyDescent="0.2">
      <c r="A17" t="s">
        <v>7859</v>
      </c>
      <c r="B17">
        <v>8</v>
      </c>
      <c r="C17">
        <f t="shared" si="0"/>
        <v>8</v>
      </c>
      <c r="D17" t="s">
        <v>7490</v>
      </c>
      <c r="E17">
        <v>6</v>
      </c>
      <c r="F17">
        <f t="shared" si="1"/>
        <v>6</v>
      </c>
      <c r="G17" t="s">
        <v>7485</v>
      </c>
      <c r="V17">
        <v>16</v>
      </c>
      <c r="W17" t="s">
        <v>7488</v>
      </c>
    </row>
    <row r="18" spans="1:23" x14ac:dyDescent="0.2">
      <c r="A18" t="s">
        <v>7486</v>
      </c>
      <c r="B18">
        <v>13</v>
      </c>
      <c r="C18">
        <f t="shared" si="0"/>
        <v>13</v>
      </c>
      <c r="D18" t="s">
        <v>7489</v>
      </c>
      <c r="E18">
        <v>12</v>
      </c>
      <c r="F18">
        <f t="shared" si="1"/>
        <v>12</v>
      </c>
      <c r="G18" t="s">
        <v>7486</v>
      </c>
      <c r="V18">
        <v>18</v>
      </c>
      <c r="W18" t="s">
        <v>7491</v>
      </c>
    </row>
    <row r="19" spans="1:23" x14ac:dyDescent="0.2">
      <c r="A19" t="s">
        <v>7854</v>
      </c>
      <c r="B19">
        <v>16</v>
      </c>
      <c r="C19">
        <f t="shared" si="0"/>
        <v>16</v>
      </c>
      <c r="D19" t="s">
        <v>7491</v>
      </c>
      <c r="E19">
        <v>14</v>
      </c>
      <c r="F19">
        <f t="shared" si="1"/>
        <v>14</v>
      </c>
      <c r="G19" t="s">
        <v>7489</v>
      </c>
      <c r="V19">
        <v>19</v>
      </c>
      <c r="W19" t="s">
        <v>7490</v>
      </c>
    </row>
    <row r="20" spans="1:23" x14ac:dyDescent="0.2">
      <c r="A20" t="s">
        <v>7860</v>
      </c>
      <c r="B20">
        <v>17</v>
      </c>
      <c r="C20">
        <f t="shared" si="0"/>
        <v>17</v>
      </c>
      <c r="D20" t="s">
        <v>7852</v>
      </c>
      <c r="E20">
        <v>16</v>
      </c>
      <c r="F20">
        <f t="shared" si="1"/>
        <v>16</v>
      </c>
      <c r="G20" t="s">
        <v>7491</v>
      </c>
      <c r="V20">
        <v>20</v>
      </c>
      <c r="W20" t="s">
        <v>7852</v>
      </c>
    </row>
    <row r="21" spans="1:23" x14ac:dyDescent="0.2">
      <c r="A21" t="s">
        <v>7479</v>
      </c>
      <c r="B21">
        <v>3</v>
      </c>
      <c r="C21">
        <f t="shared" si="0"/>
        <v>3</v>
      </c>
      <c r="D21" t="s">
        <v>7492</v>
      </c>
      <c r="E21">
        <v>1</v>
      </c>
      <c r="F21">
        <f t="shared" si="1"/>
        <v>1</v>
      </c>
      <c r="G21" t="s">
        <v>7479</v>
      </c>
      <c r="V21">
        <v>21</v>
      </c>
      <c r="W21" t="s">
        <v>7492</v>
      </c>
    </row>
  </sheetData>
  <sortState ref="E3:G21">
    <sortCondition ref="G3:G21"/>
  </sortState>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Q160"/>
  <sheetViews>
    <sheetView workbookViewId="0">
      <selection activeCell="P14" sqref="P14"/>
    </sheetView>
  </sheetViews>
  <sheetFormatPr defaultRowHeight="12.75" x14ac:dyDescent="0.2"/>
  <cols>
    <col min="15" max="15" width="33.140625" customWidth="1"/>
    <col min="16" max="16" width="27.85546875" customWidth="1"/>
  </cols>
  <sheetData>
    <row r="2" spans="16:17" x14ac:dyDescent="0.2">
      <c r="P2" s="31" t="s">
        <v>8048</v>
      </c>
      <c r="Q2" s="31">
        <v>4</v>
      </c>
    </row>
    <row r="3" spans="16:17" x14ac:dyDescent="0.2">
      <c r="P3" s="31" t="s">
        <v>8049</v>
      </c>
      <c r="Q3" s="31">
        <v>3</v>
      </c>
    </row>
    <row r="4" spans="16:17" x14ac:dyDescent="0.2">
      <c r="P4" s="31" t="s">
        <v>8050</v>
      </c>
      <c r="Q4" s="31">
        <v>2</v>
      </c>
    </row>
    <row r="5" spans="16:17" x14ac:dyDescent="0.2">
      <c r="P5" s="31" t="s">
        <v>8051</v>
      </c>
      <c r="Q5" s="31">
        <v>2</v>
      </c>
    </row>
    <row r="6" spans="16:17" x14ac:dyDescent="0.2">
      <c r="P6" s="31" t="s">
        <v>8052</v>
      </c>
      <c r="Q6" s="31">
        <v>2</v>
      </c>
    </row>
    <row r="7" spans="16:17" x14ac:dyDescent="0.2">
      <c r="P7" s="31" t="s">
        <v>8053</v>
      </c>
      <c r="Q7" s="31">
        <v>2</v>
      </c>
    </row>
    <row r="8" spans="16:17" x14ac:dyDescent="0.2">
      <c r="P8" s="31" t="s">
        <v>8054</v>
      </c>
      <c r="Q8" s="31">
        <v>2</v>
      </c>
    </row>
    <row r="9" spans="16:17" x14ac:dyDescent="0.2">
      <c r="P9" s="31" t="s">
        <v>8055</v>
      </c>
      <c r="Q9" s="31">
        <v>1</v>
      </c>
    </row>
    <row r="10" spans="16:17" x14ac:dyDescent="0.2">
      <c r="P10" s="31" t="s">
        <v>8056</v>
      </c>
      <c r="Q10" s="31">
        <v>1</v>
      </c>
    </row>
    <row r="11" spans="16:17" x14ac:dyDescent="0.2">
      <c r="P11" s="31" t="s">
        <v>8057</v>
      </c>
      <c r="Q11" s="31">
        <v>1</v>
      </c>
    </row>
    <row r="12" spans="16:17" x14ac:dyDescent="0.2">
      <c r="P12" s="31" t="s">
        <v>8058</v>
      </c>
      <c r="Q12" s="31">
        <v>1</v>
      </c>
    </row>
    <row r="13" spans="16:17" x14ac:dyDescent="0.2">
      <c r="P13" s="31" t="s">
        <v>8059</v>
      </c>
      <c r="Q13" s="31">
        <v>1</v>
      </c>
    </row>
    <row r="14" spans="16:17" x14ac:dyDescent="0.2">
      <c r="P14" s="31" t="s">
        <v>8060</v>
      </c>
      <c r="Q14" s="31">
        <v>1</v>
      </c>
    </row>
    <row r="15" spans="16:17" x14ac:dyDescent="0.2">
      <c r="P15" s="31" t="s">
        <v>7803</v>
      </c>
      <c r="Q15" s="31">
        <v>1</v>
      </c>
    </row>
    <row r="16" spans="16:17" x14ac:dyDescent="0.2">
      <c r="P16" s="31" t="s">
        <v>8061</v>
      </c>
      <c r="Q16" s="31">
        <v>1</v>
      </c>
    </row>
    <row r="17" spans="16:17" x14ac:dyDescent="0.2">
      <c r="P17" s="31" t="s">
        <v>8062</v>
      </c>
      <c r="Q17" s="31">
        <v>1</v>
      </c>
    </row>
    <row r="18" spans="16:17" x14ac:dyDescent="0.2">
      <c r="P18" s="31" t="s">
        <v>8063</v>
      </c>
      <c r="Q18" s="31">
        <v>1</v>
      </c>
    </row>
    <row r="19" spans="16:17" x14ac:dyDescent="0.2">
      <c r="P19" s="31" t="s">
        <v>8064</v>
      </c>
      <c r="Q19" s="31">
        <v>1</v>
      </c>
    </row>
    <row r="20" spans="16:17" x14ac:dyDescent="0.2">
      <c r="P20" s="31" t="s">
        <v>8065</v>
      </c>
      <c r="Q20" s="31">
        <v>1</v>
      </c>
    </row>
    <row r="21" spans="16:17" x14ac:dyDescent="0.2">
      <c r="P21" s="31" t="s">
        <v>8066</v>
      </c>
      <c r="Q21" s="31">
        <v>1</v>
      </c>
    </row>
    <row r="22" spans="16:17" x14ac:dyDescent="0.2">
      <c r="P22" s="31" t="s">
        <v>8067</v>
      </c>
      <c r="Q22" s="31">
        <v>1</v>
      </c>
    </row>
    <row r="23" spans="16:17" x14ac:dyDescent="0.2">
      <c r="P23" s="31" t="s">
        <v>8068</v>
      </c>
      <c r="Q23" s="31">
        <v>1</v>
      </c>
    </row>
    <row r="24" spans="16:17" x14ac:dyDescent="0.2">
      <c r="P24" s="31" t="s">
        <v>8069</v>
      </c>
      <c r="Q24" s="31">
        <v>1</v>
      </c>
    </row>
    <row r="25" spans="16:17" x14ac:dyDescent="0.2">
      <c r="P25" s="31" t="s">
        <v>8070</v>
      </c>
      <c r="Q25" s="31">
        <v>1</v>
      </c>
    </row>
    <row r="26" spans="16:17" x14ac:dyDescent="0.2">
      <c r="P26" s="31" t="s">
        <v>8071</v>
      </c>
      <c r="Q26" s="31">
        <v>1</v>
      </c>
    </row>
    <row r="27" spans="16:17" x14ac:dyDescent="0.2">
      <c r="P27" s="31" t="s">
        <v>8072</v>
      </c>
      <c r="Q27" s="31">
        <v>1</v>
      </c>
    </row>
    <row r="28" spans="16:17" x14ac:dyDescent="0.2">
      <c r="P28" s="31" t="s">
        <v>8073</v>
      </c>
      <c r="Q28" s="31">
        <v>1</v>
      </c>
    </row>
    <row r="29" spans="16:17" ht="25.5" x14ac:dyDescent="0.2">
      <c r="P29" s="31" t="s">
        <v>8074</v>
      </c>
      <c r="Q29" s="31">
        <v>1</v>
      </c>
    </row>
    <row r="30" spans="16:17" x14ac:dyDescent="0.2">
      <c r="P30" s="31" t="s">
        <v>8075</v>
      </c>
      <c r="Q30" s="31">
        <v>1</v>
      </c>
    </row>
    <row r="31" spans="16:17" x14ac:dyDescent="0.2">
      <c r="P31" s="31" t="s">
        <v>8076</v>
      </c>
      <c r="Q31" s="31">
        <v>1</v>
      </c>
    </row>
    <row r="32" spans="16:17" x14ac:dyDescent="0.2">
      <c r="P32" s="31" t="s">
        <v>8077</v>
      </c>
      <c r="Q32" s="31">
        <v>1</v>
      </c>
    </row>
    <row r="33" spans="16:17" x14ac:dyDescent="0.2">
      <c r="P33" s="31" t="s">
        <v>8078</v>
      </c>
      <c r="Q33" s="31">
        <v>1</v>
      </c>
    </row>
    <row r="34" spans="16:17" x14ac:dyDescent="0.2">
      <c r="P34" s="31" t="s">
        <v>8079</v>
      </c>
      <c r="Q34" s="31">
        <v>1</v>
      </c>
    </row>
    <row r="35" spans="16:17" ht="25.5" x14ac:dyDescent="0.2">
      <c r="P35" s="31" t="s">
        <v>8080</v>
      </c>
      <c r="Q35" s="31">
        <v>1</v>
      </c>
    </row>
    <row r="36" spans="16:17" x14ac:dyDescent="0.2">
      <c r="P36" s="31" t="s">
        <v>8081</v>
      </c>
      <c r="Q36" s="31">
        <v>1</v>
      </c>
    </row>
    <row r="37" spans="16:17" x14ac:dyDescent="0.2">
      <c r="P37" s="31" t="s">
        <v>8082</v>
      </c>
      <c r="Q37" s="31">
        <v>1</v>
      </c>
    </row>
    <row r="38" spans="16:17" x14ac:dyDescent="0.2">
      <c r="P38" s="31" t="s">
        <v>8083</v>
      </c>
      <c r="Q38" s="31">
        <v>1</v>
      </c>
    </row>
    <row r="39" spans="16:17" x14ac:dyDescent="0.2">
      <c r="P39" s="31" t="s">
        <v>8084</v>
      </c>
      <c r="Q39" s="31">
        <v>1</v>
      </c>
    </row>
    <row r="40" spans="16:17" x14ac:dyDescent="0.2">
      <c r="P40" s="31" t="s">
        <v>8085</v>
      </c>
      <c r="Q40" s="31">
        <v>1</v>
      </c>
    </row>
    <row r="41" spans="16:17" x14ac:dyDescent="0.2">
      <c r="P41" s="31" t="s">
        <v>8086</v>
      </c>
      <c r="Q41" s="31">
        <v>1</v>
      </c>
    </row>
    <row r="42" spans="16:17" x14ac:dyDescent="0.2">
      <c r="P42" s="31" t="s">
        <v>8087</v>
      </c>
      <c r="Q42" s="31">
        <v>1</v>
      </c>
    </row>
    <row r="43" spans="16:17" x14ac:dyDescent="0.2">
      <c r="P43" s="31" t="s">
        <v>8088</v>
      </c>
      <c r="Q43" s="31">
        <v>1</v>
      </c>
    </row>
    <row r="44" spans="16:17" x14ac:dyDescent="0.2">
      <c r="P44" s="31" t="s">
        <v>8089</v>
      </c>
      <c r="Q44" s="31">
        <v>1</v>
      </c>
    </row>
    <row r="45" spans="16:17" x14ac:dyDescent="0.2">
      <c r="P45" s="31" t="s">
        <v>8090</v>
      </c>
      <c r="Q45" s="31">
        <v>1</v>
      </c>
    </row>
    <row r="46" spans="16:17" x14ac:dyDescent="0.2">
      <c r="P46" s="31" t="s">
        <v>8091</v>
      </c>
      <c r="Q46" s="31">
        <v>1</v>
      </c>
    </row>
    <row r="47" spans="16:17" x14ac:dyDescent="0.2">
      <c r="P47" s="31" t="s">
        <v>7591</v>
      </c>
      <c r="Q47" s="31">
        <v>1</v>
      </c>
    </row>
    <row r="48" spans="16:17" x14ac:dyDescent="0.2">
      <c r="P48" s="31" t="s">
        <v>8092</v>
      </c>
      <c r="Q48" s="31">
        <v>1</v>
      </c>
    </row>
    <row r="49" spans="16:17" x14ac:dyDescent="0.2">
      <c r="P49" s="31" t="s">
        <v>8093</v>
      </c>
      <c r="Q49" s="31">
        <v>1</v>
      </c>
    </row>
    <row r="50" spans="16:17" x14ac:dyDescent="0.2">
      <c r="P50" s="31" t="s">
        <v>8094</v>
      </c>
      <c r="Q50" s="31">
        <v>1</v>
      </c>
    </row>
    <row r="51" spans="16:17" x14ac:dyDescent="0.2">
      <c r="P51" s="31" t="s">
        <v>8095</v>
      </c>
      <c r="Q51" s="31">
        <v>1</v>
      </c>
    </row>
    <row r="52" spans="16:17" x14ac:dyDescent="0.2">
      <c r="P52" s="31" t="s">
        <v>7625</v>
      </c>
      <c r="Q52" s="31">
        <v>1</v>
      </c>
    </row>
    <row r="53" spans="16:17" x14ac:dyDescent="0.2">
      <c r="P53" s="31" t="s">
        <v>8096</v>
      </c>
      <c r="Q53" s="31">
        <v>1</v>
      </c>
    </row>
    <row r="54" spans="16:17" x14ac:dyDescent="0.2">
      <c r="P54" s="31" t="s">
        <v>8097</v>
      </c>
      <c r="Q54" s="31">
        <v>1</v>
      </c>
    </row>
    <row r="55" spans="16:17" x14ac:dyDescent="0.2">
      <c r="P55" s="31">
        <v>100</v>
      </c>
      <c r="Q55" s="31">
        <v>1</v>
      </c>
    </row>
    <row r="56" spans="16:17" x14ac:dyDescent="0.2">
      <c r="P56" s="31" t="s">
        <v>8098</v>
      </c>
      <c r="Q56" s="31">
        <v>1</v>
      </c>
    </row>
    <row r="57" spans="16:17" x14ac:dyDescent="0.2">
      <c r="P57" s="31" t="s">
        <v>7579</v>
      </c>
      <c r="Q57" s="31">
        <v>1</v>
      </c>
    </row>
    <row r="58" spans="16:17" x14ac:dyDescent="0.2">
      <c r="P58" s="31" t="s">
        <v>8099</v>
      </c>
      <c r="Q58" s="31">
        <v>1</v>
      </c>
    </row>
    <row r="59" spans="16:17" x14ac:dyDescent="0.2">
      <c r="P59" s="31" t="s">
        <v>8100</v>
      </c>
      <c r="Q59" s="31">
        <v>1</v>
      </c>
    </row>
    <row r="60" spans="16:17" x14ac:dyDescent="0.2">
      <c r="P60" s="31" t="s">
        <v>8101</v>
      </c>
      <c r="Q60" s="31">
        <v>1</v>
      </c>
    </row>
    <row r="61" spans="16:17" ht="25.5" x14ac:dyDescent="0.2">
      <c r="P61" s="31" t="s">
        <v>8102</v>
      </c>
      <c r="Q61" s="31">
        <v>1</v>
      </c>
    </row>
    <row r="62" spans="16:17" x14ac:dyDescent="0.2">
      <c r="P62" s="31" t="s">
        <v>8103</v>
      </c>
      <c r="Q62" s="31">
        <v>1</v>
      </c>
    </row>
    <row r="63" spans="16:17" x14ac:dyDescent="0.2">
      <c r="P63" s="31" t="s">
        <v>8104</v>
      </c>
      <c r="Q63" s="31">
        <v>1</v>
      </c>
    </row>
    <row r="64" spans="16:17" x14ac:dyDescent="0.2">
      <c r="P64" s="31" t="s">
        <v>8105</v>
      </c>
      <c r="Q64" s="31">
        <v>1</v>
      </c>
    </row>
    <row r="65" spans="16:17" x14ac:dyDescent="0.2">
      <c r="P65" s="28"/>
      <c r="Q65" s="28"/>
    </row>
    <row r="66" spans="16:17" x14ac:dyDescent="0.2">
      <c r="P66" s="28"/>
      <c r="Q66" s="28"/>
    </row>
    <row r="67" spans="16:17" x14ac:dyDescent="0.2">
      <c r="P67" s="28"/>
      <c r="Q67" s="28"/>
    </row>
    <row r="68" spans="16:17" x14ac:dyDescent="0.2">
      <c r="P68" s="28"/>
      <c r="Q68" s="28"/>
    </row>
    <row r="69" spans="16:17" x14ac:dyDescent="0.2">
      <c r="P69" s="28"/>
      <c r="Q69" s="28"/>
    </row>
    <row r="70" spans="16:17" x14ac:dyDescent="0.2">
      <c r="P70" s="28"/>
      <c r="Q70" s="28"/>
    </row>
    <row r="71" spans="16:17" x14ac:dyDescent="0.2">
      <c r="P71" s="28"/>
      <c r="Q71" s="28"/>
    </row>
    <row r="72" spans="16:17" x14ac:dyDescent="0.2">
      <c r="P72" s="28"/>
      <c r="Q72" s="28"/>
    </row>
    <row r="73" spans="16:17" x14ac:dyDescent="0.2">
      <c r="P73" s="28"/>
      <c r="Q73" s="28"/>
    </row>
    <row r="74" spans="16:17" x14ac:dyDescent="0.2">
      <c r="P74" s="28"/>
      <c r="Q74" s="28"/>
    </row>
    <row r="75" spans="16:17" x14ac:dyDescent="0.2">
      <c r="P75" s="28"/>
      <c r="Q75" s="28"/>
    </row>
    <row r="76" spans="16:17" x14ac:dyDescent="0.2">
      <c r="P76" s="28"/>
      <c r="Q76" s="28"/>
    </row>
    <row r="77" spans="16:17" x14ac:dyDescent="0.2">
      <c r="P77" s="28"/>
      <c r="Q77" s="28"/>
    </row>
    <row r="78" spans="16:17" x14ac:dyDescent="0.2">
      <c r="P78" s="28"/>
      <c r="Q78" s="28"/>
    </row>
    <row r="79" spans="16:17" x14ac:dyDescent="0.2">
      <c r="P79" s="28"/>
      <c r="Q79" s="28"/>
    </row>
    <row r="80" spans="16:17" x14ac:dyDescent="0.2">
      <c r="P80" s="28"/>
      <c r="Q80" s="28"/>
    </row>
    <row r="81" spans="16:17" x14ac:dyDescent="0.2">
      <c r="P81" s="28"/>
      <c r="Q81" s="28"/>
    </row>
    <row r="82" spans="16:17" x14ac:dyDescent="0.2">
      <c r="P82" s="28"/>
      <c r="Q82" s="28"/>
    </row>
    <row r="83" spans="16:17" x14ac:dyDescent="0.2">
      <c r="P83" s="28"/>
      <c r="Q83" s="28"/>
    </row>
    <row r="84" spans="16:17" x14ac:dyDescent="0.2">
      <c r="P84" s="28"/>
      <c r="Q84" s="28"/>
    </row>
    <row r="85" spans="16:17" x14ac:dyDescent="0.2">
      <c r="P85" s="28"/>
      <c r="Q85" s="28"/>
    </row>
    <row r="86" spans="16:17" x14ac:dyDescent="0.2">
      <c r="P86" s="28"/>
      <c r="Q86" s="28"/>
    </row>
    <row r="87" spans="16:17" x14ac:dyDescent="0.2">
      <c r="P87" s="28"/>
      <c r="Q87" s="28"/>
    </row>
    <row r="88" spans="16:17" x14ac:dyDescent="0.2">
      <c r="P88" s="28"/>
      <c r="Q88" s="28"/>
    </row>
    <row r="89" spans="16:17" x14ac:dyDescent="0.2">
      <c r="P89" s="28"/>
      <c r="Q89" s="28"/>
    </row>
    <row r="90" spans="16:17" x14ac:dyDescent="0.2">
      <c r="P90" s="28"/>
      <c r="Q90" s="28"/>
    </row>
    <row r="91" spans="16:17" x14ac:dyDescent="0.2">
      <c r="P91" s="28"/>
      <c r="Q91" s="28"/>
    </row>
    <row r="92" spans="16:17" x14ac:dyDescent="0.2">
      <c r="P92" s="28"/>
      <c r="Q92" s="28"/>
    </row>
    <row r="93" spans="16:17" x14ac:dyDescent="0.2">
      <c r="P93" s="28"/>
      <c r="Q93" s="28"/>
    </row>
    <row r="94" spans="16:17" x14ac:dyDescent="0.2">
      <c r="P94" s="28"/>
      <c r="Q94" s="28"/>
    </row>
    <row r="95" spans="16:17" x14ac:dyDescent="0.2">
      <c r="P95" s="28"/>
      <c r="Q95" s="28"/>
    </row>
    <row r="96" spans="16:17" x14ac:dyDescent="0.2">
      <c r="P96" s="28"/>
      <c r="Q96" s="28"/>
    </row>
    <row r="97" spans="16:17" x14ac:dyDescent="0.2">
      <c r="P97" s="28"/>
      <c r="Q97" s="28"/>
    </row>
    <row r="98" spans="16:17" x14ac:dyDescent="0.2">
      <c r="P98" s="28"/>
      <c r="Q98" s="28"/>
    </row>
    <row r="99" spans="16:17" x14ac:dyDescent="0.2">
      <c r="P99" s="28"/>
      <c r="Q99" s="28"/>
    </row>
    <row r="100" spans="16:17" x14ac:dyDescent="0.2">
      <c r="P100" s="28"/>
      <c r="Q100" s="28"/>
    </row>
    <row r="101" spans="16:17" x14ac:dyDescent="0.2">
      <c r="P101" s="28"/>
      <c r="Q101" s="28"/>
    </row>
    <row r="102" spans="16:17" x14ac:dyDescent="0.2">
      <c r="P102" s="28"/>
      <c r="Q102" s="28"/>
    </row>
    <row r="103" spans="16:17" x14ac:dyDescent="0.2">
      <c r="P103" s="28"/>
      <c r="Q103" s="28"/>
    </row>
    <row r="104" spans="16:17" x14ac:dyDescent="0.2">
      <c r="P104" s="28"/>
      <c r="Q104" s="28"/>
    </row>
    <row r="105" spans="16:17" x14ac:dyDescent="0.2">
      <c r="P105" s="28"/>
      <c r="Q105" s="28"/>
    </row>
    <row r="106" spans="16:17" x14ac:dyDescent="0.2">
      <c r="P106" s="28"/>
      <c r="Q106" s="28"/>
    </row>
    <row r="107" spans="16:17" x14ac:dyDescent="0.2">
      <c r="P107" s="28"/>
      <c r="Q107" s="28"/>
    </row>
    <row r="108" spans="16:17" x14ac:dyDescent="0.2">
      <c r="P108" s="28"/>
      <c r="Q108" s="28"/>
    </row>
    <row r="109" spans="16:17" x14ac:dyDescent="0.2">
      <c r="P109" s="28"/>
      <c r="Q109" s="28"/>
    </row>
    <row r="110" spans="16:17" x14ac:dyDescent="0.2">
      <c r="P110" s="28"/>
      <c r="Q110" s="28"/>
    </row>
    <row r="111" spans="16:17" x14ac:dyDescent="0.2">
      <c r="P111" s="28"/>
      <c r="Q111" s="28"/>
    </row>
    <row r="112" spans="16:17" x14ac:dyDescent="0.2">
      <c r="P112" s="28"/>
      <c r="Q112" s="28"/>
    </row>
    <row r="113" spans="16:17" x14ac:dyDescent="0.2">
      <c r="P113" s="28"/>
      <c r="Q113" s="28"/>
    </row>
    <row r="114" spans="16:17" x14ac:dyDescent="0.2">
      <c r="P114" s="28"/>
      <c r="Q114" s="28"/>
    </row>
    <row r="115" spans="16:17" x14ac:dyDescent="0.2">
      <c r="P115" s="28"/>
      <c r="Q115" s="28"/>
    </row>
    <row r="116" spans="16:17" x14ac:dyDescent="0.2">
      <c r="P116" s="28"/>
      <c r="Q116" s="28"/>
    </row>
    <row r="117" spans="16:17" x14ac:dyDescent="0.2">
      <c r="P117" s="28"/>
      <c r="Q117" s="28"/>
    </row>
    <row r="118" spans="16:17" x14ac:dyDescent="0.2">
      <c r="P118" s="28"/>
      <c r="Q118" s="28"/>
    </row>
    <row r="119" spans="16:17" x14ac:dyDescent="0.2">
      <c r="P119" s="28"/>
      <c r="Q119" s="28"/>
    </row>
    <row r="120" spans="16:17" x14ac:dyDescent="0.2">
      <c r="P120" s="28"/>
      <c r="Q120" s="28"/>
    </row>
    <row r="121" spans="16:17" x14ac:dyDescent="0.2">
      <c r="P121" s="28"/>
      <c r="Q121" s="28"/>
    </row>
    <row r="122" spans="16:17" x14ac:dyDescent="0.2">
      <c r="P122" s="28"/>
      <c r="Q122" s="28"/>
    </row>
    <row r="123" spans="16:17" x14ac:dyDescent="0.2">
      <c r="P123" s="28"/>
      <c r="Q123" s="28"/>
    </row>
    <row r="124" spans="16:17" x14ac:dyDescent="0.2">
      <c r="P124" s="28"/>
      <c r="Q124" s="28"/>
    </row>
    <row r="125" spans="16:17" x14ac:dyDescent="0.2">
      <c r="P125" s="28"/>
      <c r="Q125" s="28"/>
    </row>
    <row r="126" spans="16:17" x14ac:dyDescent="0.2">
      <c r="P126" s="28"/>
      <c r="Q126" s="28"/>
    </row>
    <row r="127" spans="16:17" x14ac:dyDescent="0.2">
      <c r="P127" s="28"/>
      <c r="Q127" s="28"/>
    </row>
    <row r="128" spans="16:17" x14ac:dyDescent="0.2">
      <c r="P128" s="28"/>
      <c r="Q128" s="28"/>
    </row>
    <row r="129" spans="16:17" x14ac:dyDescent="0.2">
      <c r="P129" s="28"/>
      <c r="Q129" s="28"/>
    </row>
    <row r="130" spans="16:17" x14ac:dyDescent="0.2">
      <c r="P130" s="28"/>
      <c r="Q130" s="28"/>
    </row>
    <row r="131" spans="16:17" x14ac:dyDescent="0.2">
      <c r="P131" s="28"/>
      <c r="Q131" s="28"/>
    </row>
    <row r="132" spans="16:17" x14ac:dyDescent="0.2">
      <c r="P132" s="28"/>
      <c r="Q132" s="28"/>
    </row>
    <row r="133" spans="16:17" x14ac:dyDescent="0.2">
      <c r="P133" s="28"/>
      <c r="Q133" s="28"/>
    </row>
    <row r="134" spans="16:17" x14ac:dyDescent="0.2">
      <c r="P134" s="28"/>
      <c r="Q134" s="28"/>
    </row>
    <row r="135" spans="16:17" x14ac:dyDescent="0.2">
      <c r="P135" s="28"/>
      <c r="Q135" s="28"/>
    </row>
    <row r="136" spans="16:17" x14ac:dyDescent="0.2">
      <c r="P136" s="28"/>
      <c r="Q136" s="28"/>
    </row>
    <row r="137" spans="16:17" x14ac:dyDescent="0.2">
      <c r="P137" s="28"/>
      <c r="Q137" s="28"/>
    </row>
    <row r="138" spans="16:17" x14ac:dyDescent="0.2">
      <c r="P138" s="28"/>
      <c r="Q138" s="28"/>
    </row>
    <row r="139" spans="16:17" x14ac:dyDescent="0.2">
      <c r="P139" s="28"/>
      <c r="Q139" s="28"/>
    </row>
    <row r="140" spans="16:17" x14ac:dyDescent="0.2">
      <c r="P140" s="28"/>
      <c r="Q140" s="28"/>
    </row>
    <row r="141" spans="16:17" x14ac:dyDescent="0.2">
      <c r="P141" s="28"/>
      <c r="Q141" s="28"/>
    </row>
    <row r="142" spans="16:17" x14ac:dyDescent="0.2">
      <c r="P142" s="28"/>
      <c r="Q142" s="28"/>
    </row>
    <row r="143" spans="16:17" x14ac:dyDescent="0.2">
      <c r="P143" s="28"/>
      <c r="Q143" s="28"/>
    </row>
    <row r="144" spans="16:17" x14ac:dyDescent="0.2">
      <c r="P144" s="28"/>
      <c r="Q144" s="28"/>
    </row>
    <row r="145" spans="16:17" x14ac:dyDescent="0.2">
      <c r="P145" s="28"/>
      <c r="Q145" s="28"/>
    </row>
    <row r="146" spans="16:17" x14ac:dyDescent="0.2">
      <c r="P146" s="28"/>
      <c r="Q146" s="28"/>
    </row>
    <row r="147" spans="16:17" x14ac:dyDescent="0.2">
      <c r="P147" s="28"/>
      <c r="Q147" s="28"/>
    </row>
    <row r="148" spans="16:17" x14ac:dyDescent="0.2">
      <c r="P148" s="28"/>
      <c r="Q148" s="28"/>
    </row>
    <row r="149" spans="16:17" x14ac:dyDescent="0.2">
      <c r="P149" s="28"/>
      <c r="Q149" s="28"/>
    </row>
    <row r="150" spans="16:17" x14ac:dyDescent="0.2">
      <c r="P150" s="28"/>
      <c r="Q150" s="28"/>
    </row>
    <row r="151" spans="16:17" x14ac:dyDescent="0.2">
      <c r="P151" s="28"/>
      <c r="Q151" s="28"/>
    </row>
    <row r="152" spans="16:17" x14ac:dyDescent="0.2">
      <c r="P152" s="28"/>
      <c r="Q152" s="28"/>
    </row>
    <row r="153" spans="16:17" x14ac:dyDescent="0.2">
      <c r="P153" s="28"/>
      <c r="Q153" s="28"/>
    </row>
    <row r="154" spans="16:17" x14ac:dyDescent="0.2">
      <c r="P154" s="28"/>
      <c r="Q154" s="28"/>
    </row>
    <row r="155" spans="16:17" x14ac:dyDescent="0.2">
      <c r="P155" s="28"/>
      <c r="Q155" s="28"/>
    </row>
    <row r="156" spans="16:17" x14ac:dyDescent="0.2">
      <c r="P156" s="28"/>
      <c r="Q156" s="28"/>
    </row>
    <row r="157" spans="16:17" x14ac:dyDescent="0.2">
      <c r="P157" s="28"/>
      <c r="Q157" s="28"/>
    </row>
    <row r="158" spans="16:17" x14ac:dyDescent="0.2">
      <c r="P158" s="28"/>
      <c r="Q158" s="28"/>
    </row>
    <row r="159" spans="16:17" x14ac:dyDescent="0.2">
      <c r="P159" s="28"/>
      <c r="Q159" s="28"/>
    </row>
    <row r="160" spans="16:17" x14ac:dyDescent="0.2">
      <c r="P160" s="28"/>
      <c r="Q160" s="28"/>
    </row>
  </sheetData>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zoomScaleNormal="100" workbookViewId="0">
      <selection activeCell="E6" sqref="D6:E6"/>
    </sheetView>
  </sheetViews>
  <sheetFormatPr defaultRowHeight="12.75" x14ac:dyDescent="0.2"/>
  <cols>
    <col min="2" max="2" width="72.28515625" customWidth="1"/>
  </cols>
  <sheetData>
    <row r="1" spans="1:20" ht="17.25" x14ac:dyDescent="0.2">
      <c r="A1" s="9" t="str">
        <f>"'Form responses'!"</f>
        <v>'Form responses'!</v>
      </c>
      <c r="B1" s="7" t="s">
        <v>7861</v>
      </c>
      <c r="C1" s="6"/>
      <c r="D1" s="6"/>
    </row>
    <row r="2" spans="1:20" ht="17.25" x14ac:dyDescent="0.2">
      <c r="A2" s="6" t="s">
        <v>7420</v>
      </c>
      <c r="B2" s="7"/>
      <c r="C2" s="6"/>
      <c r="D2" s="6">
        <v>5</v>
      </c>
      <c r="E2">
        <v>4</v>
      </c>
      <c r="F2">
        <v>3</v>
      </c>
      <c r="G2">
        <v>2</v>
      </c>
      <c r="H2">
        <v>1</v>
      </c>
      <c r="I2" t="s">
        <v>118</v>
      </c>
      <c r="M2" s="6" t="s">
        <v>7423</v>
      </c>
      <c r="N2" s="6" t="s">
        <v>7424</v>
      </c>
      <c r="O2" s="6" t="s">
        <v>7421</v>
      </c>
      <c r="P2" s="6" t="s">
        <v>7421</v>
      </c>
      <c r="Q2" s="6" t="s">
        <v>7427</v>
      </c>
      <c r="R2" s="6" t="s">
        <v>7425</v>
      </c>
      <c r="S2" t="s">
        <v>118</v>
      </c>
      <c r="T2" s="6" t="s">
        <v>7426</v>
      </c>
    </row>
    <row r="3" spans="1:20" x14ac:dyDescent="0.2">
      <c r="A3" s="6" t="s">
        <v>7464</v>
      </c>
      <c r="B3" t="str">
        <f t="shared" ref="B3:B8" ca="1" si="0">INDIRECT($A$1&amp;A3&amp;"1")</f>
        <v>4. For you, in your context how important are our aims outlined above for you? [Aim 4: Representing members]</v>
      </c>
      <c r="D3">
        <f t="shared" ref="D3:I8" ca="1" si="1">COUNTIF(INDIRECT($A$1&amp;$A3&amp;":"&amp;$A3),D$2)</f>
        <v>49</v>
      </c>
      <c r="E3">
        <f t="shared" ca="1" si="1"/>
        <v>73</v>
      </c>
      <c r="F3">
        <f t="shared" ca="1" si="1"/>
        <v>53</v>
      </c>
      <c r="G3">
        <f t="shared" ca="1" si="1"/>
        <v>18</v>
      </c>
      <c r="H3">
        <f t="shared" ca="1" si="1"/>
        <v>2</v>
      </c>
      <c r="I3">
        <f t="shared" ca="1" si="1"/>
        <v>1</v>
      </c>
      <c r="J3">
        <f t="shared" ref="J3:J8" ca="1" si="2">SUM(D3:I3)</f>
        <v>196</v>
      </c>
      <c r="L3" t="str">
        <f t="shared" ref="L3:L8" ca="1" si="3">MID(B3,FIND("[",B3)+1,LEN(B3)-FIND("[",B3)-1)</f>
        <v>Aim 4: Representing members</v>
      </c>
      <c r="M3" s="2">
        <f t="shared" ref="M3:N8" ca="1" si="4">D3/$J3</f>
        <v>0.25</v>
      </c>
      <c r="N3" s="2">
        <f t="shared" ca="1" si="4"/>
        <v>0.37244897959183676</v>
      </c>
      <c r="O3" s="2">
        <f t="shared" ref="O3:O8" ca="1" si="5">F3/$J3/2</f>
        <v>0.13520408163265307</v>
      </c>
      <c r="P3" s="2">
        <f t="shared" ref="P3:P8" ca="1" si="6">-O3</f>
        <v>-0.13520408163265307</v>
      </c>
      <c r="Q3" s="2">
        <f t="shared" ref="Q3:R8" ca="1" si="7">-G3/$J3</f>
        <v>-9.1836734693877556E-2</v>
      </c>
      <c r="R3" s="2">
        <f t="shared" ca="1" si="7"/>
        <v>-1.020408163265306E-2</v>
      </c>
      <c r="S3" s="2">
        <f t="shared" ref="S3:S8" ca="1" si="8">I3/$J3</f>
        <v>5.1020408163265302E-3</v>
      </c>
      <c r="T3" s="36">
        <f t="shared" ref="T3:T8" ca="1" si="9">M3+N3</f>
        <v>0.62244897959183676</v>
      </c>
    </row>
    <row r="4" spans="1:20" x14ac:dyDescent="0.2">
      <c r="A4" s="6" t="s">
        <v>7463</v>
      </c>
      <c r="B4" t="str">
        <f t="shared" ca="1" si="0"/>
        <v>4. For you, in your context how important are our aims outlined above for you? [Aim 3: Strategy and policy]</v>
      </c>
      <c r="D4">
        <f t="shared" ca="1" si="1"/>
        <v>52</v>
      </c>
      <c r="E4">
        <f t="shared" ca="1" si="1"/>
        <v>77</v>
      </c>
      <c r="F4">
        <f t="shared" ca="1" si="1"/>
        <v>51</v>
      </c>
      <c r="G4">
        <f t="shared" ca="1" si="1"/>
        <v>14</v>
      </c>
      <c r="H4">
        <f t="shared" ca="1" si="1"/>
        <v>1</v>
      </c>
      <c r="I4">
        <f t="shared" ca="1" si="1"/>
        <v>1</v>
      </c>
      <c r="J4">
        <f t="shared" ca="1" si="2"/>
        <v>196</v>
      </c>
      <c r="L4" t="str">
        <f t="shared" ca="1" si="3"/>
        <v>Aim 3: Strategy and policy</v>
      </c>
      <c r="M4" s="2">
        <f t="shared" ca="1" si="4"/>
        <v>0.26530612244897961</v>
      </c>
      <c r="N4" s="2">
        <f t="shared" ca="1" si="4"/>
        <v>0.39285714285714285</v>
      </c>
      <c r="O4" s="2">
        <f t="shared" ca="1" si="5"/>
        <v>0.13010204081632654</v>
      </c>
      <c r="P4" s="2">
        <f t="shared" ca="1" si="6"/>
        <v>-0.13010204081632654</v>
      </c>
      <c r="Q4" s="2">
        <f t="shared" ca="1" si="7"/>
        <v>-7.1428571428571425E-2</v>
      </c>
      <c r="R4" s="2">
        <f t="shared" ca="1" si="7"/>
        <v>-5.1020408163265302E-3</v>
      </c>
      <c r="S4" s="2">
        <f t="shared" ca="1" si="8"/>
        <v>5.1020408163265302E-3</v>
      </c>
      <c r="T4" s="36">
        <f t="shared" ca="1" si="9"/>
        <v>0.65816326530612246</v>
      </c>
    </row>
    <row r="5" spans="1:20" x14ac:dyDescent="0.2">
      <c r="A5" s="6" t="s">
        <v>7465</v>
      </c>
      <c r="B5" t="str">
        <f t="shared" ca="1" si="0"/>
        <v>4. For you, in your context how important are our aims outlined above for you? [Aim 5: Leadership and professional development]</v>
      </c>
      <c r="D5">
        <f t="shared" ca="1" si="1"/>
        <v>72</v>
      </c>
      <c r="E5">
        <f t="shared" ca="1" si="1"/>
        <v>69</v>
      </c>
      <c r="F5">
        <f t="shared" ca="1" si="1"/>
        <v>42</v>
      </c>
      <c r="G5">
        <f t="shared" ca="1" si="1"/>
        <v>11</v>
      </c>
      <c r="H5">
        <f t="shared" ca="1" si="1"/>
        <v>1</v>
      </c>
      <c r="I5">
        <f t="shared" ca="1" si="1"/>
        <v>1</v>
      </c>
      <c r="J5">
        <f t="shared" ca="1" si="2"/>
        <v>196</v>
      </c>
      <c r="L5" t="str">
        <f t="shared" ca="1" si="3"/>
        <v>Aim 5: Leadership and professional development</v>
      </c>
      <c r="M5" s="2">
        <f t="shared" ca="1" si="4"/>
        <v>0.36734693877551022</v>
      </c>
      <c r="N5" s="2">
        <f t="shared" ca="1" si="4"/>
        <v>0.35204081632653061</v>
      </c>
      <c r="O5" s="2">
        <f t="shared" ca="1" si="5"/>
        <v>0.10714285714285714</v>
      </c>
      <c r="P5" s="2">
        <f t="shared" ca="1" si="6"/>
        <v>-0.10714285714285714</v>
      </c>
      <c r="Q5" s="2">
        <f t="shared" ca="1" si="7"/>
        <v>-5.6122448979591837E-2</v>
      </c>
      <c r="R5" s="2">
        <f t="shared" ca="1" si="7"/>
        <v>-5.1020408163265302E-3</v>
      </c>
      <c r="S5" s="2">
        <f t="shared" ca="1" si="8"/>
        <v>5.1020408163265302E-3</v>
      </c>
      <c r="T5" s="36">
        <f t="shared" ca="1" si="9"/>
        <v>0.71938775510204089</v>
      </c>
    </row>
    <row r="6" spans="1:20" x14ac:dyDescent="0.2">
      <c r="A6" s="6" t="s">
        <v>7466</v>
      </c>
      <c r="B6" t="str">
        <f t="shared" ca="1" si="0"/>
        <v>4. For you, in your context how important are our aims outlined above for you? [Aim 6: Communicating]</v>
      </c>
      <c r="D6">
        <f t="shared" ca="1" si="1"/>
        <v>96</v>
      </c>
      <c r="E6">
        <f t="shared" ca="1" si="1"/>
        <v>71</v>
      </c>
      <c r="F6">
        <f t="shared" ca="1" si="1"/>
        <v>21</v>
      </c>
      <c r="G6">
        <f t="shared" ca="1" si="1"/>
        <v>6</v>
      </c>
      <c r="H6">
        <f t="shared" ca="1" si="1"/>
        <v>1</v>
      </c>
      <c r="I6">
        <f t="shared" ca="1" si="1"/>
        <v>1</v>
      </c>
      <c r="J6">
        <f t="shared" ca="1" si="2"/>
        <v>196</v>
      </c>
      <c r="L6" t="str">
        <f t="shared" ca="1" si="3"/>
        <v>Aim 6: Communicating</v>
      </c>
      <c r="M6" s="2">
        <f t="shared" ca="1" si="4"/>
        <v>0.48979591836734693</v>
      </c>
      <c r="N6" s="2">
        <f t="shared" ca="1" si="4"/>
        <v>0.36224489795918369</v>
      </c>
      <c r="O6" s="2">
        <f t="shared" ca="1" si="5"/>
        <v>5.3571428571428568E-2</v>
      </c>
      <c r="P6" s="2">
        <f t="shared" ca="1" si="6"/>
        <v>-5.3571428571428568E-2</v>
      </c>
      <c r="Q6" s="2">
        <f t="shared" ca="1" si="7"/>
        <v>-3.0612244897959183E-2</v>
      </c>
      <c r="R6" s="2">
        <f t="shared" ca="1" si="7"/>
        <v>-5.1020408163265302E-3</v>
      </c>
      <c r="S6" s="2">
        <f t="shared" ca="1" si="8"/>
        <v>5.1020408163265302E-3</v>
      </c>
      <c r="T6" s="36">
        <f t="shared" ca="1" si="9"/>
        <v>0.85204081632653061</v>
      </c>
    </row>
    <row r="7" spans="1:20" x14ac:dyDescent="0.2">
      <c r="A7" s="6" t="s">
        <v>7447</v>
      </c>
      <c r="B7" t="str">
        <f t="shared" ca="1" si="0"/>
        <v>4. For you, in your context how important are our aims outlined above for you? [Aim 2: Research and practice]</v>
      </c>
      <c r="D7">
        <f t="shared" ca="1" si="1"/>
        <v>88</v>
      </c>
      <c r="E7">
        <f t="shared" ca="1" si="1"/>
        <v>81</v>
      </c>
      <c r="F7">
        <f t="shared" ca="1" si="1"/>
        <v>22</v>
      </c>
      <c r="G7">
        <f t="shared" ca="1" si="1"/>
        <v>4</v>
      </c>
      <c r="H7">
        <f t="shared" ca="1" si="1"/>
        <v>0</v>
      </c>
      <c r="I7">
        <f t="shared" ca="1" si="1"/>
        <v>1</v>
      </c>
      <c r="J7">
        <f t="shared" ca="1" si="2"/>
        <v>196</v>
      </c>
      <c r="L7" t="str">
        <f t="shared" ca="1" si="3"/>
        <v>Aim 2: Research and practice</v>
      </c>
      <c r="M7" s="2">
        <f t="shared" ca="1" si="4"/>
        <v>0.44897959183673469</v>
      </c>
      <c r="N7" s="2">
        <f t="shared" ca="1" si="4"/>
        <v>0.41326530612244899</v>
      </c>
      <c r="O7" s="2">
        <f t="shared" ca="1" si="5"/>
        <v>5.6122448979591837E-2</v>
      </c>
      <c r="P7" s="2">
        <f t="shared" ca="1" si="6"/>
        <v>-5.6122448979591837E-2</v>
      </c>
      <c r="Q7" s="2">
        <f t="shared" ca="1" si="7"/>
        <v>-2.0408163265306121E-2</v>
      </c>
      <c r="R7" s="2">
        <f t="shared" ca="1" si="7"/>
        <v>0</v>
      </c>
      <c r="S7" s="2">
        <f t="shared" ca="1" si="8"/>
        <v>5.1020408163265302E-3</v>
      </c>
      <c r="T7" s="36">
        <f t="shared" ca="1" si="9"/>
        <v>0.86224489795918369</v>
      </c>
    </row>
    <row r="8" spans="1:20" x14ac:dyDescent="0.2">
      <c r="A8" s="6" t="s">
        <v>7446</v>
      </c>
      <c r="B8" t="str">
        <f t="shared" ca="1" si="0"/>
        <v>4. For you, in your context how important are our aims outlined above for you? [Aim 1: Intelligent use of learning technology]</v>
      </c>
      <c r="D8">
        <f t="shared" ca="1" si="1"/>
        <v>119</v>
      </c>
      <c r="E8">
        <f t="shared" ca="1" si="1"/>
        <v>57</v>
      </c>
      <c r="F8">
        <f t="shared" ca="1" si="1"/>
        <v>16</v>
      </c>
      <c r="G8">
        <f t="shared" ca="1" si="1"/>
        <v>3</v>
      </c>
      <c r="H8">
        <f t="shared" ca="1" si="1"/>
        <v>0</v>
      </c>
      <c r="I8">
        <f t="shared" ca="1" si="1"/>
        <v>1</v>
      </c>
      <c r="J8">
        <f t="shared" ca="1" si="2"/>
        <v>196</v>
      </c>
      <c r="L8" t="str">
        <f t="shared" ca="1" si="3"/>
        <v>Aim 1: Intelligent use of learning technology</v>
      </c>
      <c r="M8" s="35">
        <f t="shared" ca="1" si="4"/>
        <v>0.6071428571428571</v>
      </c>
      <c r="N8" s="35">
        <f t="shared" ca="1" si="4"/>
        <v>0.29081632653061223</v>
      </c>
      <c r="O8" s="2">
        <f t="shared" ca="1" si="5"/>
        <v>4.0816326530612242E-2</v>
      </c>
      <c r="P8" s="2">
        <f t="shared" ca="1" si="6"/>
        <v>-4.0816326530612242E-2</v>
      </c>
      <c r="Q8" s="2">
        <f t="shared" ca="1" si="7"/>
        <v>-1.5306122448979591E-2</v>
      </c>
      <c r="R8" s="2">
        <f t="shared" ca="1" si="7"/>
        <v>0</v>
      </c>
      <c r="S8" s="2">
        <f t="shared" ca="1" si="8"/>
        <v>5.1020408163265302E-3</v>
      </c>
      <c r="T8" s="36">
        <f t="shared" ca="1" si="9"/>
        <v>0.89795918367346927</v>
      </c>
    </row>
  </sheetData>
  <sortState ref="A3:T8">
    <sortCondition ref="T3:T8"/>
  </sortState>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election activeCell="A6" sqref="A6"/>
    </sheetView>
  </sheetViews>
  <sheetFormatPr defaultRowHeight="12.75" x14ac:dyDescent="0.2"/>
  <cols>
    <col min="12" max="12" width="33.85546875" customWidth="1"/>
  </cols>
  <sheetData>
    <row r="1" spans="1:17" ht="17.25" x14ac:dyDescent="0.2">
      <c r="A1" s="9" t="str">
        <f>"'Form responses'!"</f>
        <v>'Form responses'!</v>
      </c>
      <c r="B1" s="7" t="s">
        <v>7477</v>
      </c>
      <c r="C1" s="6"/>
      <c r="D1" s="6"/>
    </row>
    <row r="2" spans="1:17" ht="17.25" x14ac:dyDescent="0.2">
      <c r="A2" s="6" t="s">
        <v>7420</v>
      </c>
      <c r="B2" s="7"/>
      <c r="C2" s="6"/>
      <c r="D2" s="6" t="s">
        <v>85</v>
      </c>
      <c r="E2" s="6" t="s">
        <v>125</v>
      </c>
      <c r="F2" s="6" t="s">
        <v>86</v>
      </c>
      <c r="G2" s="6" t="s">
        <v>118</v>
      </c>
      <c r="H2" s="6"/>
      <c r="I2" s="6"/>
      <c r="M2" s="6" t="s">
        <v>85</v>
      </c>
      <c r="N2" s="6" t="s">
        <v>125</v>
      </c>
      <c r="O2" s="6" t="s">
        <v>125</v>
      </c>
      <c r="P2" s="6" t="s">
        <v>86</v>
      </c>
      <c r="Q2" s="6"/>
    </row>
    <row r="3" spans="1:17" x14ac:dyDescent="0.2">
      <c r="A3" s="6" t="s">
        <v>7473</v>
      </c>
      <c r="B3" t="str">
        <f t="shared" ref="B3:B13" ca="1" si="0">INDIRECT($A$1&amp;A3&amp;"1")</f>
        <v>5. Which of the following do you currently make use of? [ALT Member Discounts]</v>
      </c>
      <c r="D3">
        <f t="shared" ref="D3:G13" ca="1" si="1">COUNTIF(INDIRECT($A$1&amp;$A3&amp;":"&amp;$A3),D$2)</f>
        <v>38</v>
      </c>
      <c r="E3">
        <f t="shared" ca="1" si="1"/>
        <v>70</v>
      </c>
      <c r="F3">
        <f t="shared" ca="1" si="1"/>
        <v>88</v>
      </c>
      <c r="G3">
        <f t="shared" ca="1" si="1"/>
        <v>0</v>
      </c>
      <c r="J3">
        <f t="shared" ref="J3:J13" ca="1" si="2">SUM(D3:I3)</f>
        <v>196</v>
      </c>
      <c r="L3" t="str">
        <f t="shared" ref="L3:L13" ca="1" si="3">MID(B3,FIND("[",B3)+1,LEN(B3)-FIND("[",B3)-1)</f>
        <v>ALT Member Discounts</v>
      </c>
      <c r="M3" s="2">
        <f t="shared" ref="M3:M13" ca="1" si="4">D3/$J3</f>
        <v>0.19387755102040816</v>
      </c>
      <c r="N3" s="2">
        <f t="shared" ref="N3:N13" ca="1" si="5">E3/$J3/2</f>
        <v>0.17857142857142858</v>
      </c>
      <c r="O3" s="2">
        <f t="shared" ref="O3:O13" ca="1" si="6">-N3</f>
        <v>-0.17857142857142858</v>
      </c>
      <c r="P3" s="2">
        <f t="shared" ref="P3:P13" ca="1" si="7">-F3/$J3</f>
        <v>-0.44897959183673469</v>
      </c>
      <c r="Q3" s="8"/>
    </row>
    <row r="4" spans="1:17" x14ac:dyDescent="0.2">
      <c r="A4" s="6" t="s">
        <v>7474</v>
      </c>
      <c r="B4" t="str">
        <f t="shared" ca="1" si="0"/>
        <v>5. Which of the following do you currently make use of? [Other events]</v>
      </c>
      <c r="D4">
        <f t="shared" ca="1" si="1"/>
        <v>69</v>
      </c>
      <c r="E4">
        <f t="shared" ca="1" si="1"/>
        <v>57</v>
      </c>
      <c r="F4">
        <f t="shared" ca="1" si="1"/>
        <v>70</v>
      </c>
      <c r="G4">
        <f t="shared" ca="1" si="1"/>
        <v>0</v>
      </c>
      <c r="J4">
        <f t="shared" ca="1" si="2"/>
        <v>196</v>
      </c>
      <c r="L4" t="str">
        <f t="shared" ca="1" si="3"/>
        <v>Other events</v>
      </c>
      <c r="M4" s="2">
        <f t="shared" ca="1" si="4"/>
        <v>0.35204081632653061</v>
      </c>
      <c r="N4" s="2">
        <f t="shared" ca="1" si="5"/>
        <v>0.14540816326530612</v>
      </c>
      <c r="O4" s="2">
        <f t="shared" ca="1" si="6"/>
        <v>-0.14540816326530612</v>
      </c>
      <c r="P4" s="2">
        <f t="shared" ca="1" si="7"/>
        <v>-0.35714285714285715</v>
      </c>
      <c r="Q4" s="8"/>
    </row>
    <row r="5" spans="1:17" x14ac:dyDescent="0.2">
      <c r="A5" s="6" t="s">
        <v>8003</v>
      </c>
      <c r="B5" t="str">
        <f t="shared" ca="1" si="0"/>
        <v>5. Which of the following do you currently make use of? [Other training/support]</v>
      </c>
      <c r="D5">
        <f t="shared" ca="1" si="1"/>
        <v>87</v>
      </c>
      <c r="E5">
        <f t="shared" ca="1" si="1"/>
        <v>53</v>
      </c>
      <c r="F5">
        <f t="shared" ca="1" si="1"/>
        <v>56</v>
      </c>
      <c r="G5">
        <f t="shared" ca="1" si="1"/>
        <v>0</v>
      </c>
      <c r="J5">
        <f t="shared" ca="1" si="2"/>
        <v>196</v>
      </c>
      <c r="L5" t="str">
        <f t="shared" ca="1" si="3"/>
        <v>Other training/support</v>
      </c>
      <c r="M5" s="2">
        <f t="shared" ca="1" si="4"/>
        <v>0.44387755102040816</v>
      </c>
      <c r="N5" s="2">
        <f t="shared" ca="1" si="5"/>
        <v>0.13520408163265307</v>
      </c>
      <c r="O5" s="2">
        <f t="shared" ca="1" si="6"/>
        <v>-0.13520408163265307</v>
      </c>
      <c r="P5" s="2">
        <f t="shared" ca="1" si="7"/>
        <v>-0.2857142857142857</v>
      </c>
      <c r="Q5" s="8"/>
    </row>
    <row r="6" spans="1:17" x14ac:dyDescent="0.2">
      <c r="A6" s="6" t="s">
        <v>7475</v>
      </c>
      <c r="B6" t="str">
        <f t="shared" ca="1" si="0"/>
        <v>5. Which of the following do you currently make use of? [Other professional development]</v>
      </c>
      <c r="D6">
        <f t="shared" ca="1" si="1"/>
        <v>95</v>
      </c>
      <c r="E6">
        <f t="shared" ca="1" si="1"/>
        <v>45</v>
      </c>
      <c r="F6">
        <f t="shared" ca="1" si="1"/>
        <v>56</v>
      </c>
      <c r="G6">
        <f t="shared" ca="1" si="1"/>
        <v>0</v>
      </c>
      <c r="J6">
        <f t="shared" ca="1" si="2"/>
        <v>196</v>
      </c>
      <c r="L6" t="str">
        <f t="shared" ca="1" si="3"/>
        <v>Other professional development</v>
      </c>
      <c r="M6" s="2">
        <f t="shared" ca="1" si="4"/>
        <v>0.48469387755102039</v>
      </c>
      <c r="N6" s="2">
        <f t="shared" ca="1" si="5"/>
        <v>0.11479591836734694</v>
      </c>
      <c r="O6" s="2">
        <f t="shared" ca="1" si="6"/>
        <v>-0.11479591836734694</v>
      </c>
      <c r="P6" s="2">
        <f t="shared" ca="1" si="7"/>
        <v>-0.2857142857142857</v>
      </c>
      <c r="Q6" s="8"/>
    </row>
    <row r="7" spans="1:17" x14ac:dyDescent="0.2">
      <c r="A7" s="6" t="s">
        <v>7476</v>
      </c>
      <c r="B7" t="str">
        <f t="shared" ca="1" si="0"/>
        <v>5. Which of the following do you currently make use of? [Other professional networks]</v>
      </c>
      <c r="D7">
        <f t="shared" ca="1" si="1"/>
        <v>106</v>
      </c>
      <c r="E7">
        <f t="shared" ca="1" si="1"/>
        <v>45</v>
      </c>
      <c r="F7">
        <f t="shared" ca="1" si="1"/>
        <v>45</v>
      </c>
      <c r="G7">
        <f t="shared" ca="1" si="1"/>
        <v>0</v>
      </c>
      <c r="J7">
        <f t="shared" ca="1" si="2"/>
        <v>196</v>
      </c>
      <c r="L7" t="str">
        <f t="shared" ca="1" si="3"/>
        <v>Other professional networks</v>
      </c>
      <c r="M7" s="2">
        <f t="shared" ca="1" si="4"/>
        <v>0.54081632653061229</v>
      </c>
      <c r="N7" s="2">
        <f t="shared" ca="1" si="5"/>
        <v>0.11479591836734694</v>
      </c>
      <c r="O7" s="2">
        <f t="shared" ca="1" si="6"/>
        <v>-0.11479591836734694</v>
      </c>
      <c r="P7" s="2">
        <f t="shared" ca="1" si="7"/>
        <v>-0.22959183673469388</v>
      </c>
      <c r="Q7" s="8"/>
    </row>
    <row r="8" spans="1:17" x14ac:dyDescent="0.2">
      <c r="A8" s="6" t="s">
        <v>7470</v>
      </c>
      <c r="B8" t="str">
        <f t="shared" ca="1" si="0"/>
        <v>5. Which of the following do you currently make use of? [#ALTC Blog (formerly ALT Online Newsletter)]</v>
      </c>
      <c r="D8">
        <f t="shared" ca="1" si="1"/>
        <v>110</v>
      </c>
      <c r="E8">
        <f t="shared" ca="1" si="1"/>
        <v>26</v>
      </c>
      <c r="F8">
        <f t="shared" ca="1" si="1"/>
        <v>60</v>
      </c>
      <c r="G8">
        <f t="shared" ca="1" si="1"/>
        <v>0</v>
      </c>
      <c r="J8">
        <f t="shared" ca="1" si="2"/>
        <v>196</v>
      </c>
      <c r="L8" t="str">
        <f t="shared" ca="1" si="3"/>
        <v>#ALTC Blog (formerly ALT Online Newsletter)</v>
      </c>
      <c r="M8" s="2">
        <f t="shared" ca="1" si="4"/>
        <v>0.56122448979591832</v>
      </c>
      <c r="N8" s="2">
        <f t="shared" ca="1" si="5"/>
        <v>6.6326530612244902E-2</v>
      </c>
      <c r="O8" s="2">
        <f t="shared" ca="1" si="6"/>
        <v>-6.6326530612244902E-2</v>
      </c>
      <c r="P8" s="2">
        <f t="shared" ca="1" si="7"/>
        <v>-0.30612244897959184</v>
      </c>
      <c r="Q8" s="8"/>
    </row>
    <row r="9" spans="1:17" x14ac:dyDescent="0.2">
      <c r="A9" s="6" t="s">
        <v>7467</v>
      </c>
      <c r="B9" t="str">
        <f t="shared" ca="1" si="0"/>
        <v>5. Which of the following do you currently make use of? [ALT Annual Conference]</v>
      </c>
      <c r="D9">
        <f t="shared" ca="1" si="1"/>
        <v>111</v>
      </c>
      <c r="E9">
        <f t="shared" ca="1" si="1"/>
        <v>7</v>
      </c>
      <c r="F9">
        <f t="shared" ca="1" si="1"/>
        <v>78</v>
      </c>
      <c r="G9">
        <f t="shared" ca="1" si="1"/>
        <v>0</v>
      </c>
      <c r="J9">
        <f t="shared" ca="1" si="2"/>
        <v>196</v>
      </c>
      <c r="L9" t="str">
        <f t="shared" ca="1" si="3"/>
        <v>ALT Annual Conference</v>
      </c>
      <c r="M9" s="2">
        <f t="shared" ca="1" si="4"/>
        <v>0.56632653061224492</v>
      </c>
      <c r="N9" s="2">
        <f t="shared" ca="1" si="5"/>
        <v>1.7857142857142856E-2</v>
      </c>
      <c r="O9" s="2">
        <f t="shared" ca="1" si="6"/>
        <v>-1.7857142857142856E-2</v>
      </c>
      <c r="P9" s="2">
        <f t="shared" ca="1" si="7"/>
        <v>-0.39795918367346939</v>
      </c>
      <c r="Q9" s="8"/>
    </row>
    <row r="10" spans="1:17" x14ac:dyDescent="0.2">
      <c r="A10" s="6" t="s">
        <v>7472</v>
      </c>
      <c r="B10" t="str">
        <f t="shared" ca="1" si="0"/>
        <v>5. Which of the following do you currently make use of? [ALT social media/feeds (incl Twitter)]</v>
      </c>
      <c r="D10">
        <f t="shared" ca="1" si="1"/>
        <v>125</v>
      </c>
      <c r="E10">
        <f t="shared" ca="1" si="1"/>
        <v>6</v>
      </c>
      <c r="F10">
        <f t="shared" ca="1" si="1"/>
        <v>65</v>
      </c>
      <c r="G10">
        <f t="shared" ca="1" si="1"/>
        <v>0</v>
      </c>
      <c r="J10">
        <f t="shared" ca="1" si="2"/>
        <v>196</v>
      </c>
      <c r="L10" t="str">
        <f t="shared" ca="1" si="3"/>
        <v>ALT social media/feeds (incl Twitter)</v>
      </c>
      <c r="M10" s="2">
        <f t="shared" ca="1" si="4"/>
        <v>0.63775510204081631</v>
      </c>
      <c r="N10" s="2">
        <f t="shared" ca="1" si="5"/>
        <v>1.5306122448979591E-2</v>
      </c>
      <c r="O10" s="2">
        <f t="shared" ca="1" si="6"/>
        <v>-1.5306122448979591E-2</v>
      </c>
      <c r="P10" s="2">
        <f t="shared" ca="1" si="7"/>
        <v>-0.33163265306122447</v>
      </c>
      <c r="Q10" s="8"/>
    </row>
    <row r="11" spans="1:17" x14ac:dyDescent="0.2">
      <c r="A11" s="6" t="s">
        <v>7468</v>
      </c>
      <c r="B11" t="str">
        <f t="shared" ca="1" si="0"/>
        <v>5. Which of the following do you currently make use of? [ALT other events (including online events)]</v>
      </c>
      <c r="D11">
        <f t="shared" ca="1" si="1"/>
        <v>133</v>
      </c>
      <c r="E11">
        <f t="shared" ca="1" si="1"/>
        <v>15</v>
      </c>
      <c r="F11">
        <f t="shared" ca="1" si="1"/>
        <v>48</v>
      </c>
      <c r="G11">
        <f t="shared" ca="1" si="1"/>
        <v>0</v>
      </c>
      <c r="J11">
        <f t="shared" ca="1" si="2"/>
        <v>196</v>
      </c>
      <c r="L11" t="str">
        <f t="shared" ca="1" si="3"/>
        <v>ALT other events (including online events)</v>
      </c>
      <c r="M11" s="2">
        <f t="shared" ca="1" si="4"/>
        <v>0.6785714285714286</v>
      </c>
      <c r="N11" s="2">
        <f t="shared" ca="1" si="5"/>
        <v>3.826530612244898E-2</v>
      </c>
      <c r="O11" s="2">
        <f t="shared" ca="1" si="6"/>
        <v>-3.826530612244898E-2</v>
      </c>
      <c r="P11" s="2">
        <f t="shared" ca="1" si="7"/>
        <v>-0.24489795918367346</v>
      </c>
      <c r="Q11" s="8"/>
    </row>
    <row r="12" spans="1:17" x14ac:dyDescent="0.2">
      <c r="A12" s="6" t="s">
        <v>7469</v>
      </c>
      <c r="B12" t="str">
        <f t="shared" ca="1" si="0"/>
        <v>5. Which of the following do you currently make use of? [ALT journal, Research in Learning Technology]</v>
      </c>
      <c r="D12">
        <f t="shared" ca="1" si="1"/>
        <v>143</v>
      </c>
      <c r="E12">
        <f t="shared" ca="1" si="1"/>
        <v>15</v>
      </c>
      <c r="F12">
        <f t="shared" ca="1" si="1"/>
        <v>38</v>
      </c>
      <c r="G12">
        <f t="shared" ca="1" si="1"/>
        <v>0</v>
      </c>
      <c r="J12">
        <f t="shared" ca="1" si="2"/>
        <v>196</v>
      </c>
      <c r="L12" t="str">
        <f t="shared" ca="1" si="3"/>
        <v>ALT journal, Research in Learning Technology</v>
      </c>
      <c r="M12" s="2">
        <f t="shared" ca="1" si="4"/>
        <v>0.72959183673469385</v>
      </c>
      <c r="N12" s="2">
        <f t="shared" ca="1" si="5"/>
        <v>3.826530612244898E-2</v>
      </c>
      <c r="O12" s="2">
        <f t="shared" ca="1" si="6"/>
        <v>-3.826530612244898E-2</v>
      </c>
      <c r="P12" s="2">
        <f t="shared" ca="1" si="7"/>
        <v>-0.19387755102040816</v>
      </c>
      <c r="Q12" s="8"/>
    </row>
    <row r="13" spans="1:17" x14ac:dyDescent="0.2">
      <c r="A13" s="6" t="s">
        <v>7471</v>
      </c>
      <c r="B13" t="str">
        <f t="shared" ca="1" si="0"/>
        <v>5. Which of the following do you currently make use of? [ALT-MEMBERS Jiscmail list]</v>
      </c>
      <c r="D13">
        <f t="shared" ca="1" si="1"/>
        <v>164</v>
      </c>
      <c r="E13">
        <f t="shared" ca="1" si="1"/>
        <v>4</v>
      </c>
      <c r="F13">
        <f t="shared" ca="1" si="1"/>
        <v>28</v>
      </c>
      <c r="G13">
        <f t="shared" ca="1" si="1"/>
        <v>0</v>
      </c>
      <c r="J13">
        <f t="shared" ca="1" si="2"/>
        <v>196</v>
      </c>
      <c r="L13" t="str">
        <f t="shared" ca="1" si="3"/>
        <v>ALT-MEMBERS Jiscmail list</v>
      </c>
      <c r="M13" s="2">
        <f t="shared" ca="1" si="4"/>
        <v>0.83673469387755106</v>
      </c>
      <c r="N13" s="2">
        <f t="shared" ca="1" si="5"/>
        <v>1.020408163265306E-2</v>
      </c>
      <c r="O13" s="2">
        <f t="shared" ca="1" si="6"/>
        <v>-1.020408163265306E-2</v>
      </c>
      <c r="P13" s="2">
        <f t="shared" ca="1" si="7"/>
        <v>-0.14285714285714285</v>
      </c>
      <c r="Q13" s="8"/>
    </row>
    <row r="14" spans="1:17" x14ac:dyDescent="0.2">
      <c r="A14" s="6"/>
      <c r="L14" s="6"/>
      <c r="M14" s="2"/>
      <c r="N14" s="2"/>
      <c r="O14" s="2"/>
      <c r="P14" s="2"/>
      <c r="Q14" s="8"/>
    </row>
    <row r="15" spans="1:17" x14ac:dyDescent="0.2">
      <c r="M15" s="2"/>
      <c r="N15" s="2"/>
      <c r="O15" s="2"/>
      <c r="P15" s="2"/>
      <c r="Q15" s="8"/>
    </row>
    <row r="16" spans="1:17" x14ac:dyDescent="0.2">
      <c r="M16" s="2"/>
      <c r="N16" s="2"/>
      <c r="O16" s="2"/>
      <c r="P16" s="2"/>
      <c r="Q16" s="8"/>
    </row>
    <row r="17" spans="1:17" x14ac:dyDescent="0.2">
      <c r="M17" s="2"/>
      <c r="N17" s="2"/>
      <c r="O17" s="2"/>
      <c r="P17" s="2"/>
      <c r="Q17" s="8"/>
    </row>
    <row r="30" spans="1:17" x14ac:dyDescent="0.2">
      <c r="A30" s="6"/>
    </row>
    <row r="31" spans="1:17" x14ac:dyDescent="0.2">
      <c r="A31" s="6"/>
    </row>
    <row r="32" spans="1:17" x14ac:dyDescent="0.2">
      <c r="A32" s="6"/>
    </row>
  </sheetData>
  <sortState ref="A3:P13">
    <sortCondition ref="M3:M13"/>
  </sortState>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election activeCell="A6" sqref="A6"/>
    </sheetView>
  </sheetViews>
  <sheetFormatPr defaultRowHeight="12.75" x14ac:dyDescent="0.2"/>
  <cols>
    <col min="12" max="12" width="33.85546875" customWidth="1"/>
  </cols>
  <sheetData>
    <row r="1" spans="1:17" ht="17.25" x14ac:dyDescent="0.2">
      <c r="A1" s="9" t="str">
        <f>"'Form responses'!"</f>
        <v>'Form responses'!</v>
      </c>
      <c r="B1" s="7" t="s">
        <v>8004</v>
      </c>
      <c r="C1" s="6"/>
      <c r="D1" s="6"/>
    </row>
    <row r="2" spans="1:17" ht="17.25" x14ac:dyDescent="0.2">
      <c r="A2" s="6" t="s">
        <v>7420</v>
      </c>
      <c r="B2" s="7"/>
      <c r="C2" s="6"/>
      <c r="D2" s="6" t="s">
        <v>85</v>
      </c>
      <c r="E2" s="6" t="s">
        <v>125</v>
      </c>
      <c r="F2" s="6" t="s">
        <v>86</v>
      </c>
      <c r="G2" s="6" t="s">
        <v>118</v>
      </c>
      <c r="H2" s="6"/>
      <c r="I2" s="6"/>
      <c r="M2" s="6" t="s">
        <v>85</v>
      </c>
      <c r="N2" s="6" t="s">
        <v>125</v>
      </c>
      <c r="O2" s="6" t="s">
        <v>125</v>
      </c>
      <c r="P2" s="6" t="s">
        <v>86</v>
      </c>
      <c r="Q2" s="6"/>
    </row>
    <row r="3" spans="1:17" x14ac:dyDescent="0.2">
      <c r="A3" s="6" t="s">
        <v>7473</v>
      </c>
      <c r="B3" t="str">
        <f t="shared" ref="B3:B13" ca="1" si="0">INDIRECT($A$1&amp;A3&amp;"1")</f>
        <v>5. Which of the following do you currently make use of? [ALT Member Discounts]</v>
      </c>
      <c r="D3">
        <f ca="1">COUNTIFS(INDIRECT($A$1&amp;$A3&amp;":"&amp;$A3),D$2,'Form responses'!$BU:$BU,"Yes")</f>
        <v>36</v>
      </c>
      <c r="E3">
        <f ca="1">COUNTIFS(INDIRECT($A$1&amp;$A3&amp;":"&amp;$A3),E$2,'Form responses'!$BU:$BU,"Yes")</f>
        <v>61</v>
      </c>
      <c r="F3">
        <f ca="1">COUNTIFS(INDIRECT($A$1&amp;$A3&amp;":"&amp;$A3),F$2,'Form responses'!$BU:$BU,"Yes")</f>
        <v>82</v>
      </c>
      <c r="G3">
        <f t="shared" ref="G3:G13" ca="1" si="1">COUNTIF(INDIRECT($A$1&amp;$A3&amp;":"&amp;$A3),G$2)</f>
        <v>0</v>
      </c>
      <c r="J3">
        <f t="shared" ref="J3:J13" ca="1" si="2">SUM(D3:I3)</f>
        <v>179</v>
      </c>
      <c r="L3" t="str">
        <f t="shared" ref="L3:L13" ca="1" si="3">MID(B3,FIND("[",B3)+1,LEN(B3)-FIND("[",B3)-1)</f>
        <v>ALT Member Discounts</v>
      </c>
      <c r="M3" s="2">
        <f t="shared" ref="M3:M13" ca="1" si="4">D3/$J3</f>
        <v>0.2011173184357542</v>
      </c>
      <c r="N3" s="2">
        <f t="shared" ref="N3:N13" ca="1" si="5">E3/$J3/2</f>
        <v>0.17039106145251395</v>
      </c>
      <c r="O3" s="2">
        <f t="shared" ref="O3:O13" ca="1" si="6">-N3</f>
        <v>-0.17039106145251395</v>
      </c>
      <c r="P3" s="2">
        <f t="shared" ref="P3:P13" ca="1" si="7">-F3/$J3</f>
        <v>-0.45810055865921789</v>
      </c>
      <c r="Q3" s="8"/>
    </row>
    <row r="4" spans="1:17" x14ac:dyDescent="0.2">
      <c r="A4" s="6" t="s">
        <v>7474</v>
      </c>
      <c r="B4" t="str">
        <f t="shared" ca="1" si="0"/>
        <v>5. Which of the following do you currently make use of? [Other events]</v>
      </c>
      <c r="D4">
        <f ca="1">COUNTIFS(INDIRECT($A$1&amp;$A4&amp;":"&amp;$A4),D$2,'Form responses'!$BU:$BU,"Yes")</f>
        <v>65</v>
      </c>
      <c r="E4">
        <f ca="1">COUNTIFS(INDIRECT($A$1&amp;$A4&amp;":"&amp;$A4),E$2,'Form responses'!$BU:$BU,"Yes")</f>
        <v>52</v>
      </c>
      <c r="F4">
        <f ca="1">COUNTIFS(INDIRECT($A$1&amp;$A4&amp;":"&amp;$A4),F$2,'Form responses'!$BU:$BU,"Yes")</f>
        <v>62</v>
      </c>
      <c r="G4">
        <f t="shared" ca="1" si="1"/>
        <v>0</v>
      </c>
      <c r="J4">
        <f t="shared" ca="1" si="2"/>
        <v>179</v>
      </c>
      <c r="L4" t="str">
        <f t="shared" ca="1" si="3"/>
        <v>Other events</v>
      </c>
      <c r="M4" s="2">
        <f t="shared" ca="1" si="4"/>
        <v>0.36312849162011174</v>
      </c>
      <c r="N4" s="2">
        <f t="shared" ca="1" si="5"/>
        <v>0.14525139664804471</v>
      </c>
      <c r="O4" s="2">
        <f t="shared" ca="1" si="6"/>
        <v>-0.14525139664804471</v>
      </c>
      <c r="P4" s="2">
        <f t="shared" ca="1" si="7"/>
        <v>-0.34636871508379891</v>
      </c>
      <c r="Q4" s="8"/>
    </row>
    <row r="5" spans="1:17" x14ac:dyDescent="0.2">
      <c r="A5" s="6" t="s">
        <v>8003</v>
      </c>
      <c r="B5" t="str">
        <f t="shared" ca="1" si="0"/>
        <v>5. Which of the following do you currently make use of? [Other training/support]</v>
      </c>
      <c r="D5">
        <f ca="1">COUNTIFS(INDIRECT($A$1&amp;$A5&amp;":"&amp;$A5),D$2,'Form responses'!$BU:$BU,"Yes")</f>
        <v>79</v>
      </c>
      <c r="E5">
        <f ca="1">COUNTIFS(INDIRECT($A$1&amp;$A5&amp;":"&amp;$A5),E$2,'Form responses'!$BU:$BU,"Yes")</f>
        <v>49</v>
      </c>
      <c r="F5">
        <f ca="1">COUNTIFS(INDIRECT($A$1&amp;$A5&amp;":"&amp;$A5),F$2,'Form responses'!$BU:$BU,"Yes")</f>
        <v>51</v>
      </c>
      <c r="G5">
        <f t="shared" ca="1" si="1"/>
        <v>0</v>
      </c>
      <c r="J5">
        <f t="shared" ca="1" si="2"/>
        <v>179</v>
      </c>
      <c r="L5" t="str">
        <f t="shared" ca="1" si="3"/>
        <v>Other training/support</v>
      </c>
      <c r="M5" s="2">
        <f t="shared" ca="1" si="4"/>
        <v>0.44134078212290501</v>
      </c>
      <c r="N5" s="2">
        <f t="shared" ca="1" si="5"/>
        <v>0.13687150837988826</v>
      </c>
      <c r="O5" s="2">
        <f t="shared" ca="1" si="6"/>
        <v>-0.13687150837988826</v>
      </c>
      <c r="P5" s="2">
        <f t="shared" ca="1" si="7"/>
        <v>-0.28491620111731841</v>
      </c>
      <c r="Q5" s="8"/>
    </row>
    <row r="6" spans="1:17" x14ac:dyDescent="0.2">
      <c r="A6" s="6" t="s">
        <v>7475</v>
      </c>
      <c r="B6" t="str">
        <f t="shared" ca="1" si="0"/>
        <v>5. Which of the following do you currently make use of? [Other professional development]</v>
      </c>
      <c r="D6">
        <f ca="1">COUNTIFS(INDIRECT($A$1&amp;$A6&amp;":"&amp;$A6),D$2,'Form responses'!$BU:$BU,"Yes")</f>
        <v>86</v>
      </c>
      <c r="E6">
        <f ca="1">COUNTIFS(INDIRECT($A$1&amp;$A6&amp;":"&amp;$A6),E$2,'Form responses'!$BU:$BU,"Yes")</f>
        <v>43</v>
      </c>
      <c r="F6">
        <f ca="1">COUNTIFS(INDIRECT($A$1&amp;$A6&amp;":"&amp;$A6),F$2,'Form responses'!$BU:$BU,"Yes")</f>
        <v>50</v>
      </c>
      <c r="G6">
        <f t="shared" ca="1" si="1"/>
        <v>0</v>
      </c>
      <c r="J6">
        <f t="shared" ca="1" si="2"/>
        <v>179</v>
      </c>
      <c r="L6" t="str">
        <f t="shared" ca="1" si="3"/>
        <v>Other professional development</v>
      </c>
      <c r="M6" s="2">
        <f t="shared" ca="1" si="4"/>
        <v>0.48044692737430167</v>
      </c>
      <c r="N6" s="2">
        <f t="shared" ca="1" si="5"/>
        <v>0.12011173184357542</v>
      </c>
      <c r="O6" s="2">
        <f t="shared" ca="1" si="6"/>
        <v>-0.12011173184357542</v>
      </c>
      <c r="P6" s="2">
        <f t="shared" ca="1" si="7"/>
        <v>-0.27932960893854747</v>
      </c>
      <c r="Q6" s="8"/>
    </row>
    <row r="7" spans="1:17" x14ac:dyDescent="0.2">
      <c r="A7" s="6" t="s">
        <v>7476</v>
      </c>
      <c r="B7" t="str">
        <f t="shared" ca="1" si="0"/>
        <v>5. Which of the following do you currently make use of? [Other professional networks]</v>
      </c>
      <c r="D7">
        <f ca="1">COUNTIFS(INDIRECT($A$1&amp;$A7&amp;":"&amp;$A7),D$2,'Form responses'!$BU:$BU,"Yes")</f>
        <v>96</v>
      </c>
      <c r="E7">
        <f ca="1">COUNTIFS(INDIRECT($A$1&amp;$A7&amp;":"&amp;$A7),E$2,'Form responses'!$BU:$BU,"Yes")</f>
        <v>43</v>
      </c>
      <c r="F7">
        <f ca="1">COUNTIFS(INDIRECT($A$1&amp;$A7&amp;":"&amp;$A7),F$2,'Form responses'!$BU:$BU,"Yes")</f>
        <v>40</v>
      </c>
      <c r="G7">
        <f t="shared" ca="1" si="1"/>
        <v>0</v>
      </c>
      <c r="J7">
        <f t="shared" ca="1" si="2"/>
        <v>179</v>
      </c>
      <c r="L7" t="str">
        <f t="shared" ca="1" si="3"/>
        <v>Other professional networks</v>
      </c>
      <c r="M7" s="2">
        <f t="shared" ca="1" si="4"/>
        <v>0.53631284916201116</v>
      </c>
      <c r="N7" s="2">
        <f t="shared" ca="1" si="5"/>
        <v>0.12011173184357542</v>
      </c>
      <c r="O7" s="2">
        <f t="shared" ca="1" si="6"/>
        <v>-0.12011173184357542</v>
      </c>
      <c r="P7" s="2">
        <f t="shared" ca="1" si="7"/>
        <v>-0.22346368715083798</v>
      </c>
      <c r="Q7" s="8"/>
    </row>
    <row r="8" spans="1:17" x14ac:dyDescent="0.2">
      <c r="A8" s="6" t="s">
        <v>7470</v>
      </c>
      <c r="B8" t="str">
        <f t="shared" ca="1" si="0"/>
        <v>5. Which of the following do you currently make use of? [#ALTC Blog (formerly ALT Online Newsletter)]</v>
      </c>
      <c r="D8">
        <f ca="1">COUNTIFS(INDIRECT($A$1&amp;$A8&amp;":"&amp;$A8),D$2,'Form responses'!$BU:$BU,"Yes")</f>
        <v>100</v>
      </c>
      <c r="E8">
        <f ca="1">COUNTIFS(INDIRECT($A$1&amp;$A8&amp;":"&amp;$A8),E$2,'Form responses'!$BU:$BU,"Yes")</f>
        <v>23</v>
      </c>
      <c r="F8">
        <f ca="1">COUNTIFS(INDIRECT($A$1&amp;$A8&amp;":"&amp;$A8),F$2,'Form responses'!$BU:$BU,"Yes")</f>
        <v>56</v>
      </c>
      <c r="G8">
        <f t="shared" ca="1" si="1"/>
        <v>0</v>
      </c>
      <c r="J8">
        <f t="shared" ca="1" si="2"/>
        <v>179</v>
      </c>
      <c r="L8" t="str">
        <f t="shared" ca="1" si="3"/>
        <v>#ALTC Blog (formerly ALT Online Newsletter)</v>
      </c>
      <c r="M8" s="2">
        <f t="shared" ca="1" si="4"/>
        <v>0.55865921787709494</v>
      </c>
      <c r="N8" s="2">
        <f t="shared" ca="1" si="5"/>
        <v>6.4245810055865923E-2</v>
      </c>
      <c r="O8" s="2">
        <f t="shared" ca="1" si="6"/>
        <v>-6.4245810055865923E-2</v>
      </c>
      <c r="P8" s="2">
        <f t="shared" ca="1" si="7"/>
        <v>-0.31284916201117319</v>
      </c>
      <c r="Q8" s="8"/>
    </row>
    <row r="9" spans="1:17" x14ac:dyDescent="0.2">
      <c r="A9" s="6" t="s">
        <v>7467</v>
      </c>
      <c r="B9" t="str">
        <f t="shared" ca="1" si="0"/>
        <v>5. Which of the following do you currently make use of? [ALT Annual Conference]</v>
      </c>
      <c r="D9">
        <f ca="1">COUNTIFS(INDIRECT($A$1&amp;$A9&amp;":"&amp;$A9),D$2,'Form responses'!$BU:$BU,"Yes")</f>
        <v>105</v>
      </c>
      <c r="E9">
        <f ca="1">COUNTIFS(INDIRECT($A$1&amp;$A9&amp;":"&amp;$A9),E$2,'Form responses'!$BU:$BU,"Yes")</f>
        <v>6</v>
      </c>
      <c r="F9">
        <f ca="1">COUNTIFS(INDIRECT($A$1&amp;$A9&amp;":"&amp;$A9),F$2,'Form responses'!$BU:$BU,"Yes")</f>
        <v>68</v>
      </c>
      <c r="G9">
        <f t="shared" ca="1" si="1"/>
        <v>0</v>
      </c>
      <c r="J9">
        <f t="shared" ca="1" si="2"/>
        <v>179</v>
      </c>
      <c r="L9" t="str">
        <f t="shared" ca="1" si="3"/>
        <v>ALT Annual Conference</v>
      </c>
      <c r="M9" s="2">
        <f t="shared" ca="1" si="4"/>
        <v>0.58659217877094971</v>
      </c>
      <c r="N9" s="2">
        <f t="shared" ca="1" si="5"/>
        <v>1.6759776536312849E-2</v>
      </c>
      <c r="O9" s="2">
        <f t="shared" ca="1" si="6"/>
        <v>-1.6759776536312849E-2</v>
      </c>
      <c r="P9" s="2">
        <f t="shared" ca="1" si="7"/>
        <v>-0.37988826815642457</v>
      </c>
      <c r="Q9" s="8"/>
    </row>
    <row r="10" spans="1:17" x14ac:dyDescent="0.2">
      <c r="A10" s="6" t="s">
        <v>7472</v>
      </c>
      <c r="B10" t="str">
        <f t="shared" ca="1" si="0"/>
        <v>5. Which of the following do you currently make use of? [ALT social media/feeds (incl Twitter)]</v>
      </c>
      <c r="D10">
        <f ca="1">COUNTIFS(INDIRECT($A$1&amp;$A10&amp;":"&amp;$A10),D$2,'Form responses'!$BU:$BU,"Yes")</f>
        <v>114</v>
      </c>
      <c r="E10">
        <f ca="1">COUNTIFS(INDIRECT($A$1&amp;$A10&amp;":"&amp;$A10),E$2,'Form responses'!$BU:$BU,"Yes")</f>
        <v>5</v>
      </c>
      <c r="F10">
        <f ca="1">COUNTIFS(INDIRECT($A$1&amp;$A10&amp;":"&amp;$A10),F$2,'Form responses'!$BU:$BU,"Yes")</f>
        <v>60</v>
      </c>
      <c r="G10">
        <f t="shared" ca="1" si="1"/>
        <v>0</v>
      </c>
      <c r="J10">
        <f t="shared" ca="1" si="2"/>
        <v>179</v>
      </c>
      <c r="L10" t="str">
        <f t="shared" ca="1" si="3"/>
        <v>ALT social media/feeds (incl Twitter)</v>
      </c>
      <c r="M10" s="2">
        <f t="shared" ca="1" si="4"/>
        <v>0.63687150837988826</v>
      </c>
      <c r="N10" s="2">
        <f t="shared" ca="1" si="5"/>
        <v>1.3966480446927373E-2</v>
      </c>
      <c r="O10" s="2">
        <f t="shared" ca="1" si="6"/>
        <v>-1.3966480446927373E-2</v>
      </c>
      <c r="P10" s="2">
        <f t="shared" ca="1" si="7"/>
        <v>-0.33519553072625696</v>
      </c>
      <c r="Q10" s="8"/>
    </row>
    <row r="11" spans="1:17" x14ac:dyDescent="0.2">
      <c r="A11" s="6" t="s">
        <v>7468</v>
      </c>
      <c r="B11" t="str">
        <f t="shared" ca="1" si="0"/>
        <v>5. Which of the following do you currently make use of? [ALT other events (including online events)]</v>
      </c>
      <c r="D11">
        <f ca="1">COUNTIFS(INDIRECT($A$1&amp;$A11&amp;":"&amp;$A11),D$2,'Form responses'!$BU:$BU,"Yes")</f>
        <v>122</v>
      </c>
      <c r="E11">
        <f ca="1">COUNTIFS(INDIRECT($A$1&amp;$A11&amp;":"&amp;$A11),E$2,'Form responses'!$BU:$BU,"Yes")</f>
        <v>14</v>
      </c>
      <c r="F11">
        <f ca="1">COUNTIFS(INDIRECT($A$1&amp;$A11&amp;":"&amp;$A11),F$2,'Form responses'!$BU:$BU,"Yes")</f>
        <v>43</v>
      </c>
      <c r="G11">
        <f t="shared" ca="1" si="1"/>
        <v>0</v>
      </c>
      <c r="J11">
        <f t="shared" ca="1" si="2"/>
        <v>179</v>
      </c>
      <c r="L11" t="str">
        <f t="shared" ca="1" si="3"/>
        <v>ALT other events (including online events)</v>
      </c>
      <c r="M11" s="2">
        <f t="shared" ca="1" si="4"/>
        <v>0.68156424581005581</v>
      </c>
      <c r="N11" s="2">
        <f t="shared" ca="1" si="5"/>
        <v>3.9106145251396648E-2</v>
      </c>
      <c r="O11" s="2">
        <f t="shared" ca="1" si="6"/>
        <v>-3.9106145251396648E-2</v>
      </c>
      <c r="P11" s="2">
        <f t="shared" ca="1" si="7"/>
        <v>-0.24022346368715083</v>
      </c>
      <c r="Q11" s="8"/>
    </row>
    <row r="12" spans="1:17" x14ac:dyDescent="0.2">
      <c r="A12" s="6" t="s">
        <v>7469</v>
      </c>
      <c r="B12" t="str">
        <f t="shared" ca="1" si="0"/>
        <v>5. Which of the following do you currently make use of? [ALT journal, Research in Learning Technology]</v>
      </c>
      <c r="D12">
        <f ca="1">COUNTIFS(INDIRECT($A$1&amp;$A12&amp;":"&amp;$A12),D$2,'Form responses'!$BU:$BU,"Yes")</f>
        <v>132</v>
      </c>
      <c r="E12">
        <f ca="1">COUNTIFS(INDIRECT($A$1&amp;$A12&amp;":"&amp;$A12),E$2,'Form responses'!$BU:$BU,"Yes")</f>
        <v>12</v>
      </c>
      <c r="F12">
        <f ca="1">COUNTIFS(INDIRECT($A$1&amp;$A12&amp;":"&amp;$A12),F$2,'Form responses'!$BU:$BU,"Yes")</f>
        <v>35</v>
      </c>
      <c r="G12">
        <f t="shared" ca="1" si="1"/>
        <v>0</v>
      </c>
      <c r="J12">
        <f t="shared" ca="1" si="2"/>
        <v>179</v>
      </c>
      <c r="L12" t="str">
        <f t="shared" ca="1" si="3"/>
        <v>ALT journal, Research in Learning Technology</v>
      </c>
      <c r="M12" s="2">
        <f t="shared" ca="1" si="4"/>
        <v>0.73743016759776536</v>
      </c>
      <c r="N12" s="2">
        <f t="shared" ca="1" si="5"/>
        <v>3.3519553072625698E-2</v>
      </c>
      <c r="O12" s="2">
        <f t="shared" ca="1" si="6"/>
        <v>-3.3519553072625698E-2</v>
      </c>
      <c r="P12" s="2">
        <f t="shared" ca="1" si="7"/>
        <v>-0.19553072625698323</v>
      </c>
      <c r="Q12" s="8"/>
    </row>
    <row r="13" spans="1:17" x14ac:dyDescent="0.2">
      <c r="A13" s="6" t="s">
        <v>7471</v>
      </c>
      <c r="B13" t="str">
        <f t="shared" ca="1" si="0"/>
        <v>5. Which of the following do you currently make use of? [ALT-MEMBERS Jiscmail list]</v>
      </c>
      <c r="D13">
        <f ca="1">COUNTIFS(INDIRECT($A$1&amp;$A13&amp;":"&amp;$A13),D$2,'Form responses'!$BU:$BU,"Yes")</f>
        <v>157</v>
      </c>
      <c r="E13">
        <f ca="1">COUNTIFS(INDIRECT($A$1&amp;$A13&amp;":"&amp;$A13),E$2,'Form responses'!$BU:$BU,"Yes")</f>
        <v>4</v>
      </c>
      <c r="F13">
        <f ca="1">COUNTIFS(INDIRECT($A$1&amp;$A13&amp;":"&amp;$A13),F$2,'Form responses'!$BU:$BU,"Yes")</f>
        <v>18</v>
      </c>
      <c r="G13">
        <f t="shared" ca="1" si="1"/>
        <v>0</v>
      </c>
      <c r="J13">
        <f t="shared" ca="1" si="2"/>
        <v>179</v>
      </c>
      <c r="L13" t="str">
        <f t="shared" ca="1" si="3"/>
        <v>ALT-MEMBERS Jiscmail list</v>
      </c>
      <c r="M13" s="2">
        <f t="shared" ca="1" si="4"/>
        <v>0.87709497206703912</v>
      </c>
      <c r="N13" s="2">
        <f t="shared" ca="1" si="5"/>
        <v>1.11731843575419E-2</v>
      </c>
      <c r="O13" s="2">
        <f t="shared" ca="1" si="6"/>
        <v>-1.11731843575419E-2</v>
      </c>
      <c r="P13" s="2">
        <f t="shared" ca="1" si="7"/>
        <v>-0.1005586592178771</v>
      </c>
      <c r="Q13" s="8"/>
    </row>
    <row r="14" spans="1:17" x14ac:dyDescent="0.2">
      <c r="A14" s="6"/>
      <c r="L14" s="6"/>
      <c r="M14" s="2"/>
      <c r="N14" s="2"/>
      <c r="O14" s="2"/>
      <c r="P14" s="2"/>
      <c r="Q14" s="8"/>
    </row>
    <row r="15" spans="1:17" x14ac:dyDescent="0.2">
      <c r="M15" s="2"/>
      <c r="N15" s="2"/>
      <c r="O15" s="2"/>
      <c r="P15" s="2"/>
      <c r="Q15" s="8"/>
    </row>
    <row r="16" spans="1:17" x14ac:dyDescent="0.2">
      <c r="M16" s="2"/>
      <c r="N16" s="2"/>
      <c r="O16" s="2"/>
      <c r="P16" s="2"/>
      <c r="Q16" s="8"/>
    </row>
    <row r="17" spans="1:17" x14ac:dyDescent="0.2">
      <c r="M17" s="2"/>
      <c r="N17" s="2"/>
      <c r="O17" s="2"/>
      <c r="P17" s="2"/>
      <c r="Q17" s="8"/>
    </row>
    <row r="30" spans="1:17" x14ac:dyDescent="0.2">
      <c r="A30" s="6"/>
    </row>
    <row r="31" spans="1:17" x14ac:dyDescent="0.2">
      <c r="A31" s="6"/>
    </row>
    <row r="32" spans="1:17" x14ac:dyDescent="0.2">
      <c r="A32" s="6"/>
    </row>
  </sheetData>
  <sortState ref="A3:P13">
    <sortCondition ref="M3:M13"/>
  </sortState>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workbookViewId="0">
      <selection activeCell="A6" sqref="A6"/>
    </sheetView>
  </sheetViews>
  <sheetFormatPr defaultRowHeight="12.75" x14ac:dyDescent="0.2"/>
  <cols>
    <col min="12" max="12" width="33.85546875" customWidth="1"/>
  </cols>
  <sheetData>
    <row r="1" spans="1:21" ht="17.25" x14ac:dyDescent="0.2">
      <c r="A1" s="9" t="str">
        <f>"'Form responses'!"</f>
        <v>'Form responses'!</v>
      </c>
      <c r="B1" s="7" t="s">
        <v>7477</v>
      </c>
      <c r="C1" s="6"/>
      <c r="D1" s="6"/>
    </row>
    <row r="2" spans="1:21" ht="17.25" x14ac:dyDescent="0.2">
      <c r="A2" s="6" t="s">
        <v>7420</v>
      </c>
      <c r="B2" s="7"/>
      <c r="C2" s="6"/>
      <c r="D2" s="6" t="s">
        <v>85</v>
      </c>
      <c r="E2" s="6" t="s">
        <v>125</v>
      </c>
      <c r="F2" s="6" t="s">
        <v>86</v>
      </c>
      <c r="G2" s="6" t="s">
        <v>118</v>
      </c>
      <c r="H2" s="6"/>
      <c r="I2" s="6"/>
      <c r="M2" s="6" t="s">
        <v>8005</v>
      </c>
      <c r="N2" s="6" t="s">
        <v>8006</v>
      </c>
      <c r="O2" s="6" t="s">
        <v>8006</v>
      </c>
      <c r="P2" s="6" t="s">
        <v>8007</v>
      </c>
      <c r="Q2" s="6"/>
      <c r="R2" s="30" t="s">
        <v>8008</v>
      </c>
      <c r="S2" s="30" t="s">
        <v>8009</v>
      </c>
      <c r="T2" s="30" t="s">
        <v>8009</v>
      </c>
      <c r="U2" s="30" t="s">
        <v>8010</v>
      </c>
    </row>
    <row r="3" spans="1:21" x14ac:dyDescent="0.2">
      <c r="A3" s="6" t="s">
        <v>7473</v>
      </c>
      <c r="B3" t="str">
        <f t="shared" ref="B3:B13" ca="1" si="0">INDIRECT($A$1&amp;A3&amp;"1")</f>
        <v>5. Which of the following do you currently make use of? [ALT Member Discounts]</v>
      </c>
      <c r="D3">
        <f ca="1">COUNTIFS(INDIRECT($A$1&amp;$A3&amp;":"&amp;$A3),D$2,'Form responses'!$BU:$BU,"Yes")</f>
        <v>36</v>
      </c>
      <c r="E3">
        <f ca="1">COUNTIFS(INDIRECT($A$1&amp;$A3&amp;":"&amp;$A3),E$2,'Form responses'!$BU:$BU,"Yes")</f>
        <v>61</v>
      </c>
      <c r="F3">
        <f ca="1">COUNTIFS(INDIRECT($A$1&amp;$A3&amp;":"&amp;$A3),F$2,'Form responses'!$BU:$BU,"Yes")</f>
        <v>82</v>
      </c>
      <c r="G3">
        <f t="shared" ref="G3:G13" ca="1" si="1">COUNTIF(INDIRECT($A$1&amp;$A3&amp;":"&amp;$A3),G$2)</f>
        <v>0</v>
      </c>
      <c r="J3">
        <f t="shared" ref="J3:J13" ca="1" si="2">SUM(D3:I3)</f>
        <v>179</v>
      </c>
      <c r="L3" t="str">
        <f t="shared" ref="L3:L13" ca="1" si="3">MID(B3,FIND("[",B3)+1,LEN(B3)-FIND("[",B3)-1)</f>
        <v>ALT Member Discounts</v>
      </c>
      <c r="M3" s="2">
        <f t="shared" ref="M3:M13" ca="1" si="4">D3/$J3</f>
        <v>0.2011173184357542</v>
      </c>
      <c r="N3" s="2">
        <f t="shared" ref="N3:N13" ca="1" si="5">E3/$J3/2</f>
        <v>0.17039106145251395</v>
      </c>
      <c r="O3" s="2">
        <f t="shared" ref="O3:O13" ca="1" si="6">-N3</f>
        <v>-0.17039106145251395</v>
      </c>
      <c r="P3" s="2">
        <f t="shared" ref="P3:P13" ca="1" si="7">-F3/$J3</f>
        <v>-0.45810055865921789</v>
      </c>
      <c r="Q3" s="8"/>
      <c r="R3" s="8">
        <f ca="1">'Q5'!M3</f>
        <v>0.19387755102040816</v>
      </c>
      <c r="S3" s="8">
        <f ca="1">'Q5'!N3</f>
        <v>0.17857142857142858</v>
      </c>
      <c r="T3" s="8">
        <f ca="1">'Q5'!O3</f>
        <v>-0.17857142857142858</v>
      </c>
      <c r="U3" s="8">
        <f ca="1">'Q5'!P3</f>
        <v>-0.44897959183673469</v>
      </c>
    </row>
    <row r="4" spans="1:21" x14ac:dyDescent="0.2">
      <c r="A4" s="6" t="s">
        <v>7474</v>
      </c>
      <c r="B4" t="str">
        <f t="shared" ca="1" si="0"/>
        <v>5. Which of the following do you currently make use of? [Other events]</v>
      </c>
      <c r="D4">
        <f ca="1">COUNTIFS(INDIRECT($A$1&amp;$A4&amp;":"&amp;$A4),D$2,'Form responses'!$BU:$BU,"Yes")</f>
        <v>65</v>
      </c>
      <c r="E4">
        <f ca="1">COUNTIFS(INDIRECT($A$1&amp;$A4&amp;":"&amp;$A4),E$2,'Form responses'!$BU:$BU,"Yes")</f>
        <v>52</v>
      </c>
      <c r="F4">
        <f ca="1">COUNTIFS(INDIRECT($A$1&amp;$A4&amp;":"&amp;$A4),F$2,'Form responses'!$BU:$BU,"Yes")</f>
        <v>62</v>
      </c>
      <c r="G4">
        <f t="shared" ca="1" si="1"/>
        <v>0</v>
      </c>
      <c r="J4">
        <f t="shared" ca="1" si="2"/>
        <v>179</v>
      </c>
      <c r="L4" t="str">
        <f t="shared" ca="1" si="3"/>
        <v>Other events</v>
      </c>
      <c r="M4" s="2">
        <f t="shared" ca="1" si="4"/>
        <v>0.36312849162011174</v>
      </c>
      <c r="N4" s="2">
        <f t="shared" ca="1" si="5"/>
        <v>0.14525139664804471</v>
      </c>
      <c r="O4" s="2">
        <f t="shared" ca="1" si="6"/>
        <v>-0.14525139664804471</v>
      </c>
      <c r="P4" s="2">
        <f t="shared" ca="1" si="7"/>
        <v>-0.34636871508379891</v>
      </c>
      <c r="Q4" s="8"/>
      <c r="R4" s="8">
        <f ca="1">'Q5'!M4</f>
        <v>0.35204081632653061</v>
      </c>
      <c r="S4" s="8">
        <f ca="1">'Q5'!N4</f>
        <v>0.14540816326530612</v>
      </c>
      <c r="T4" s="8">
        <f ca="1">'Q5'!O4</f>
        <v>-0.14540816326530612</v>
      </c>
      <c r="U4" s="8">
        <f ca="1">'Q5'!P4</f>
        <v>-0.35714285714285715</v>
      </c>
    </row>
    <row r="5" spans="1:21" x14ac:dyDescent="0.2">
      <c r="A5" s="6" t="s">
        <v>8003</v>
      </c>
      <c r="B5" t="str">
        <f t="shared" ca="1" si="0"/>
        <v>5. Which of the following do you currently make use of? [Other training/support]</v>
      </c>
      <c r="D5">
        <f ca="1">COUNTIFS(INDIRECT($A$1&amp;$A5&amp;":"&amp;$A5),D$2,'Form responses'!$BU:$BU,"Yes")</f>
        <v>79</v>
      </c>
      <c r="E5">
        <f ca="1">COUNTIFS(INDIRECT($A$1&amp;$A5&amp;":"&amp;$A5),E$2,'Form responses'!$BU:$BU,"Yes")</f>
        <v>49</v>
      </c>
      <c r="F5">
        <f ca="1">COUNTIFS(INDIRECT($A$1&amp;$A5&amp;":"&amp;$A5),F$2,'Form responses'!$BU:$BU,"Yes")</f>
        <v>51</v>
      </c>
      <c r="G5">
        <f t="shared" ca="1" si="1"/>
        <v>0</v>
      </c>
      <c r="J5">
        <f t="shared" ca="1" si="2"/>
        <v>179</v>
      </c>
      <c r="L5" t="str">
        <f t="shared" ca="1" si="3"/>
        <v>Other training/support</v>
      </c>
      <c r="M5" s="2">
        <f t="shared" ca="1" si="4"/>
        <v>0.44134078212290501</v>
      </c>
      <c r="N5" s="2">
        <f t="shared" ca="1" si="5"/>
        <v>0.13687150837988826</v>
      </c>
      <c r="O5" s="2">
        <f t="shared" ca="1" si="6"/>
        <v>-0.13687150837988826</v>
      </c>
      <c r="P5" s="2">
        <f t="shared" ca="1" si="7"/>
        <v>-0.28491620111731841</v>
      </c>
      <c r="Q5" s="8"/>
      <c r="R5" s="8">
        <f ca="1">'Q5'!M5</f>
        <v>0.44387755102040816</v>
      </c>
      <c r="S5" s="8">
        <f ca="1">'Q5'!N5</f>
        <v>0.13520408163265307</v>
      </c>
      <c r="T5" s="8">
        <f ca="1">'Q5'!O5</f>
        <v>-0.13520408163265307</v>
      </c>
      <c r="U5" s="8">
        <f ca="1">'Q5'!P5</f>
        <v>-0.2857142857142857</v>
      </c>
    </row>
    <row r="6" spans="1:21" x14ac:dyDescent="0.2">
      <c r="A6" s="6" t="s">
        <v>7475</v>
      </c>
      <c r="B6" t="str">
        <f t="shared" ca="1" si="0"/>
        <v>5. Which of the following do you currently make use of? [Other professional development]</v>
      </c>
      <c r="D6">
        <f ca="1">COUNTIFS(INDIRECT($A$1&amp;$A6&amp;":"&amp;$A6),D$2,'Form responses'!$BU:$BU,"Yes")</f>
        <v>86</v>
      </c>
      <c r="E6">
        <f ca="1">COUNTIFS(INDIRECT($A$1&amp;$A6&amp;":"&amp;$A6),E$2,'Form responses'!$BU:$BU,"Yes")</f>
        <v>43</v>
      </c>
      <c r="F6">
        <f ca="1">COUNTIFS(INDIRECT($A$1&amp;$A6&amp;":"&amp;$A6),F$2,'Form responses'!$BU:$BU,"Yes")</f>
        <v>50</v>
      </c>
      <c r="G6">
        <f t="shared" ca="1" si="1"/>
        <v>0</v>
      </c>
      <c r="J6">
        <f t="shared" ca="1" si="2"/>
        <v>179</v>
      </c>
      <c r="L6" t="str">
        <f t="shared" ca="1" si="3"/>
        <v>Other professional development</v>
      </c>
      <c r="M6" s="2">
        <f t="shared" ca="1" si="4"/>
        <v>0.48044692737430167</v>
      </c>
      <c r="N6" s="2">
        <f t="shared" ca="1" si="5"/>
        <v>0.12011173184357542</v>
      </c>
      <c r="O6" s="2">
        <f t="shared" ca="1" si="6"/>
        <v>-0.12011173184357542</v>
      </c>
      <c r="P6" s="2">
        <f t="shared" ca="1" si="7"/>
        <v>-0.27932960893854747</v>
      </c>
      <c r="Q6" s="8"/>
      <c r="R6" s="8">
        <f ca="1">'Q5'!M6</f>
        <v>0.48469387755102039</v>
      </c>
      <c r="S6" s="8">
        <f ca="1">'Q5'!N6</f>
        <v>0.11479591836734694</v>
      </c>
      <c r="T6" s="8">
        <f ca="1">'Q5'!O6</f>
        <v>-0.11479591836734694</v>
      </c>
      <c r="U6" s="8">
        <f ca="1">'Q5'!P6</f>
        <v>-0.2857142857142857</v>
      </c>
    </row>
    <row r="7" spans="1:21" x14ac:dyDescent="0.2">
      <c r="A7" s="6" t="s">
        <v>7476</v>
      </c>
      <c r="B7" t="str">
        <f t="shared" ca="1" si="0"/>
        <v>5. Which of the following do you currently make use of? [Other professional networks]</v>
      </c>
      <c r="D7">
        <f ca="1">COUNTIFS(INDIRECT($A$1&amp;$A7&amp;":"&amp;$A7),D$2,'Form responses'!$BU:$BU,"Yes")</f>
        <v>96</v>
      </c>
      <c r="E7">
        <f ca="1">COUNTIFS(INDIRECT($A$1&amp;$A7&amp;":"&amp;$A7),E$2,'Form responses'!$BU:$BU,"Yes")</f>
        <v>43</v>
      </c>
      <c r="F7">
        <f ca="1">COUNTIFS(INDIRECT($A$1&amp;$A7&amp;":"&amp;$A7),F$2,'Form responses'!$BU:$BU,"Yes")</f>
        <v>40</v>
      </c>
      <c r="G7">
        <f t="shared" ca="1" si="1"/>
        <v>0</v>
      </c>
      <c r="J7">
        <f t="shared" ca="1" si="2"/>
        <v>179</v>
      </c>
      <c r="L7" t="str">
        <f t="shared" ca="1" si="3"/>
        <v>Other professional networks</v>
      </c>
      <c r="M7" s="2">
        <f t="shared" ca="1" si="4"/>
        <v>0.53631284916201116</v>
      </c>
      <c r="N7" s="2">
        <f t="shared" ca="1" si="5"/>
        <v>0.12011173184357542</v>
      </c>
      <c r="O7" s="2">
        <f t="shared" ca="1" si="6"/>
        <v>-0.12011173184357542</v>
      </c>
      <c r="P7" s="2">
        <f t="shared" ca="1" si="7"/>
        <v>-0.22346368715083798</v>
      </c>
      <c r="Q7" s="8"/>
      <c r="R7" s="8">
        <f ca="1">'Q5'!M7</f>
        <v>0.54081632653061229</v>
      </c>
      <c r="S7" s="8">
        <f ca="1">'Q5'!N7</f>
        <v>0.11479591836734694</v>
      </c>
      <c r="T7" s="8">
        <f ca="1">'Q5'!O7</f>
        <v>-0.11479591836734694</v>
      </c>
      <c r="U7" s="8">
        <f ca="1">'Q5'!P7</f>
        <v>-0.22959183673469388</v>
      </c>
    </row>
    <row r="8" spans="1:21" x14ac:dyDescent="0.2">
      <c r="A8" s="6" t="s">
        <v>7470</v>
      </c>
      <c r="B8" t="str">
        <f t="shared" ca="1" si="0"/>
        <v>5. Which of the following do you currently make use of? [#ALTC Blog (formerly ALT Online Newsletter)]</v>
      </c>
      <c r="D8">
        <f ca="1">COUNTIFS(INDIRECT($A$1&amp;$A8&amp;":"&amp;$A8),D$2,'Form responses'!$BU:$BU,"Yes")</f>
        <v>100</v>
      </c>
      <c r="E8">
        <f ca="1">COUNTIFS(INDIRECT($A$1&amp;$A8&amp;":"&amp;$A8),E$2,'Form responses'!$BU:$BU,"Yes")</f>
        <v>23</v>
      </c>
      <c r="F8">
        <f ca="1">COUNTIFS(INDIRECT($A$1&amp;$A8&amp;":"&amp;$A8),F$2,'Form responses'!$BU:$BU,"Yes")</f>
        <v>56</v>
      </c>
      <c r="G8">
        <f t="shared" ca="1" si="1"/>
        <v>0</v>
      </c>
      <c r="J8">
        <f t="shared" ca="1" si="2"/>
        <v>179</v>
      </c>
      <c r="L8" t="str">
        <f t="shared" ca="1" si="3"/>
        <v>#ALTC Blog (formerly ALT Online Newsletter)</v>
      </c>
      <c r="M8" s="2">
        <f t="shared" ca="1" si="4"/>
        <v>0.55865921787709494</v>
      </c>
      <c r="N8" s="2">
        <f t="shared" ca="1" si="5"/>
        <v>6.4245810055865923E-2</v>
      </c>
      <c r="O8" s="2">
        <f t="shared" ca="1" si="6"/>
        <v>-6.4245810055865923E-2</v>
      </c>
      <c r="P8" s="2">
        <f t="shared" ca="1" si="7"/>
        <v>-0.31284916201117319</v>
      </c>
      <c r="Q8" s="8"/>
      <c r="R8" s="8">
        <f ca="1">'Q5'!M8</f>
        <v>0.56122448979591832</v>
      </c>
      <c r="S8" s="8">
        <f ca="1">'Q5'!N8</f>
        <v>6.6326530612244902E-2</v>
      </c>
      <c r="T8" s="8">
        <f ca="1">'Q5'!O8</f>
        <v>-6.6326530612244902E-2</v>
      </c>
      <c r="U8" s="8">
        <f ca="1">'Q5'!P8</f>
        <v>-0.30612244897959184</v>
      </c>
    </row>
    <row r="9" spans="1:21" x14ac:dyDescent="0.2">
      <c r="A9" s="6" t="s">
        <v>7467</v>
      </c>
      <c r="B9" t="str">
        <f t="shared" ca="1" si="0"/>
        <v>5. Which of the following do you currently make use of? [ALT Annual Conference]</v>
      </c>
      <c r="D9">
        <f ca="1">COUNTIFS(INDIRECT($A$1&amp;$A9&amp;":"&amp;$A9),D$2,'Form responses'!$BU:$BU,"Yes")</f>
        <v>105</v>
      </c>
      <c r="E9">
        <f ca="1">COUNTIFS(INDIRECT($A$1&amp;$A9&amp;":"&amp;$A9),E$2,'Form responses'!$BU:$BU,"Yes")</f>
        <v>6</v>
      </c>
      <c r="F9">
        <f ca="1">COUNTIFS(INDIRECT($A$1&amp;$A9&amp;":"&amp;$A9),F$2,'Form responses'!$BU:$BU,"Yes")</f>
        <v>68</v>
      </c>
      <c r="G9">
        <f t="shared" ca="1" si="1"/>
        <v>0</v>
      </c>
      <c r="J9">
        <f t="shared" ca="1" si="2"/>
        <v>179</v>
      </c>
      <c r="L9" t="str">
        <f t="shared" ca="1" si="3"/>
        <v>ALT Annual Conference</v>
      </c>
      <c r="M9" s="2">
        <f t="shared" ca="1" si="4"/>
        <v>0.58659217877094971</v>
      </c>
      <c r="N9" s="2">
        <f t="shared" ca="1" si="5"/>
        <v>1.6759776536312849E-2</v>
      </c>
      <c r="O9" s="2">
        <f t="shared" ca="1" si="6"/>
        <v>-1.6759776536312849E-2</v>
      </c>
      <c r="P9" s="2">
        <f t="shared" ca="1" si="7"/>
        <v>-0.37988826815642457</v>
      </c>
      <c r="Q9" s="8"/>
      <c r="R9" s="8">
        <f ca="1">'Q5'!M9</f>
        <v>0.56632653061224492</v>
      </c>
      <c r="S9" s="8">
        <f ca="1">'Q5'!N9</f>
        <v>1.7857142857142856E-2</v>
      </c>
      <c r="T9" s="8">
        <f ca="1">'Q5'!O9</f>
        <v>-1.7857142857142856E-2</v>
      </c>
      <c r="U9" s="8">
        <f ca="1">'Q5'!P9</f>
        <v>-0.39795918367346939</v>
      </c>
    </row>
    <row r="10" spans="1:21" x14ac:dyDescent="0.2">
      <c r="A10" s="6" t="s">
        <v>7472</v>
      </c>
      <c r="B10" t="str">
        <f t="shared" ca="1" si="0"/>
        <v>5. Which of the following do you currently make use of? [ALT social media/feeds (incl Twitter)]</v>
      </c>
      <c r="D10">
        <f ca="1">COUNTIFS(INDIRECT($A$1&amp;$A10&amp;":"&amp;$A10),D$2,'Form responses'!$BU:$BU,"Yes")</f>
        <v>114</v>
      </c>
      <c r="E10">
        <f ca="1">COUNTIFS(INDIRECT($A$1&amp;$A10&amp;":"&amp;$A10),E$2,'Form responses'!$BU:$BU,"Yes")</f>
        <v>5</v>
      </c>
      <c r="F10">
        <f ca="1">COUNTIFS(INDIRECT($A$1&amp;$A10&amp;":"&amp;$A10),F$2,'Form responses'!$BU:$BU,"Yes")</f>
        <v>60</v>
      </c>
      <c r="G10">
        <f t="shared" ca="1" si="1"/>
        <v>0</v>
      </c>
      <c r="J10">
        <f t="shared" ca="1" si="2"/>
        <v>179</v>
      </c>
      <c r="L10" t="str">
        <f t="shared" ca="1" si="3"/>
        <v>ALT social media/feeds (incl Twitter)</v>
      </c>
      <c r="M10" s="2">
        <f t="shared" ca="1" si="4"/>
        <v>0.63687150837988826</v>
      </c>
      <c r="N10" s="2">
        <f t="shared" ca="1" si="5"/>
        <v>1.3966480446927373E-2</v>
      </c>
      <c r="O10" s="2">
        <f t="shared" ca="1" si="6"/>
        <v>-1.3966480446927373E-2</v>
      </c>
      <c r="P10" s="2">
        <f t="shared" ca="1" si="7"/>
        <v>-0.33519553072625696</v>
      </c>
      <c r="Q10" s="8"/>
      <c r="R10" s="8">
        <f ca="1">'Q5'!M10</f>
        <v>0.63775510204081631</v>
      </c>
      <c r="S10" s="8">
        <f ca="1">'Q5'!N10</f>
        <v>1.5306122448979591E-2</v>
      </c>
      <c r="T10" s="8">
        <f ca="1">'Q5'!O10</f>
        <v>-1.5306122448979591E-2</v>
      </c>
      <c r="U10" s="8">
        <f ca="1">'Q5'!P10</f>
        <v>-0.33163265306122447</v>
      </c>
    </row>
    <row r="11" spans="1:21" x14ac:dyDescent="0.2">
      <c r="A11" s="6" t="s">
        <v>7468</v>
      </c>
      <c r="B11" t="str">
        <f t="shared" ca="1" si="0"/>
        <v>5. Which of the following do you currently make use of? [ALT other events (including online events)]</v>
      </c>
      <c r="D11">
        <f ca="1">COUNTIFS(INDIRECT($A$1&amp;$A11&amp;":"&amp;$A11),D$2,'Form responses'!$BU:$BU,"Yes")</f>
        <v>122</v>
      </c>
      <c r="E11">
        <f ca="1">COUNTIFS(INDIRECT($A$1&amp;$A11&amp;":"&amp;$A11),E$2,'Form responses'!$BU:$BU,"Yes")</f>
        <v>14</v>
      </c>
      <c r="F11">
        <f ca="1">COUNTIFS(INDIRECT($A$1&amp;$A11&amp;":"&amp;$A11),F$2,'Form responses'!$BU:$BU,"Yes")</f>
        <v>43</v>
      </c>
      <c r="G11">
        <f t="shared" ca="1" si="1"/>
        <v>0</v>
      </c>
      <c r="J11">
        <f t="shared" ca="1" si="2"/>
        <v>179</v>
      </c>
      <c r="L11" t="str">
        <f t="shared" ca="1" si="3"/>
        <v>ALT other events (including online events)</v>
      </c>
      <c r="M11" s="2">
        <f t="shared" ca="1" si="4"/>
        <v>0.68156424581005581</v>
      </c>
      <c r="N11" s="2">
        <f t="shared" ca="1" si="5"/>
        <v>3.9106145251396648E-2</v>
      </c>
      <c r="O11" s="2">
        <f t="shared" ca="1" si="6"/>
        <v>-3.9106145251396648E-2</v>
      </c>
      <c r="P11" s="2">
        <f t="shared" ca="1" si="7"/>
        <v>-0.24022346368715083</v>
      </c>
      <c r="Q11" s="8"/>
      <c r="R11" s="8">
        <f ca="1">'Q5'!M11</f>
        <v>0.6785714285714286</v>
      </c>
      <c r="S11" s="8">
        <f ca="1">'Q5'!N11</f>
        <v>3.826530612244898E-2</v>
      </c>
      <c r="T11" s="8">
        <f ca="1">'Q5'!O11</f>
        <v>-3.826530612244898E-2</v>
      </c>
      <c r="U11" s="8">
        <f ca="1">'Q5'!P11</f>
        <v>-0.24489795918367346</v>
      </c>
    </row>
    <row r="12" spans="1:21" x14ac:dyDescent="0.2">
      <c r="A12" s="6" t="s">
        <v>7469</v>
      </c>
      <c r="B12" t="str">
        <f t="shared" ca="1" si="0"/>
        <v>5. Which of the following do you currently make use of? [ALT journal, Research in Learning Technology]</v>
      </c>
      <c r="D12">
        <f ca="1">COUNTIFS(INDIRECT($A$1&amp;$A12&amp;":"&amp;$A12),D$2,'Form responses'!$BU:$BU,"Yes")</f>
        <v>132</v>
      </c>
      <c r="E12">
        <f ca="1">COUNTIFS(INDIRECT($A$1&amp;$A12&amp;":"&amp;$A12),E$2,'Form responses'!$BU:$BU,"Yes")</f>
        <v>12</v>
      </c>
      <c r="F12">
        <f ca="1">COUNTIFS(INDIRECT($A$1&amp;$A12&amp;":"&amp;$A12),F$2,'Form responses'!$BU:$BU,"Yes")</f>
        <v>35</v>
      </c>
      <c r="G12">
        <f t="shared" ca="1" si="1"/>
        <v>0</v>
      </c>
      <c r="J12">
        <f t="shared" ca="1" si="2"/>
        <v>179</v>
      </c>
      <c r="L12" t="str">
        <f t="shared" ca="1" si="3"/>
        <v>ALT journal, Research in Learning Technology</v>
      </c>
      <c r="M12" s="2">
        <f t="shared" ca="1" si="4"/>
        <v>0.73743016759776536</v>
      </c>
      <c r="N12" s="2">
        <f t="shared" ca="1" si="5"/>
        <v>3.3519553072625698E-2</v>
      </c>
      <c r="O12" s="2">
        <f t="shared" ca="1" si="6"/>
        <v>-3.3519553072625698E-2</v>
      </c>
      <c r="P12" s="2">
        <f t="shared" ca="1" si="7"/>
        <v>-0.19553072625698323</v>
      </c>
      <c r="Q12" s="8"/>
      <c r="R12" s="8">
        <f ca="1">'Q5'!M12</f>
        <v>0.72959183673469385</v>
      </c>
      <c r="S12" s="8">
        <f ca="1">'Q5'!N12</f>
        <v>3.826530612244898E-2</v>
      </c>
      <c r="T12" s="8">
        <f ca="1">'Q5'!O12</f>
        <v>-3.826530612244898E-2</v>
      </c>
      <c r="U12" s="8">
        <f ca="1">'Q5'!P12</f>
        <v>-0.19387755102040816</v>
      </c>
    </row>
    <row r="13" spans="1:21" x14ac:dyDescent="0.2">
      <c r="A13" s="6" t="s">
        <v>7471</v>
      </c>
      <c r="B13" t="str">
        <f t="shared" ca="1" si="0"/>
        <v>5. Which of the following do you currently make use of? [ALT-MEMBERS Jiscmail list]</v>
      </c>
      <c r="D13">
        <f ca="1">COUNTIFS(INDIRECT($A$1&amp;$A13&amp;":"&amp;$A13),D$2,'Form responses'!$BU:$BU,"Yes")</f>
        <v>157</v>
      </c>
      <c r="E13">
        <f ca="1">COUNTIFS(INDIRECT($A$1&amp;$A13&amp;":"&amp;$A13),E$2,'Form responses'!$BU:$BU,"Yes")</f>
        <v>4</v>
      </c>
      <c r="F13">
        <f ca="1">COUNTIFS(INDIRECT($A$1&amp;$A13&amp;":"&amp;$A13),F$2,'Form responses'!$BU:$BU,"Yes")</f>
        <v>18</v>
      </c>
      <c r="G13">
        <f t="shared" ca="1" si="1"/>
        <v>0</v>
      </c>
      <c r="J13">
        <f t="shared" ca="1" si="2"/>
        <v>179</v>
      </c>
      <c r="L13" t="str">
        <f t="shared" ca="1" si="3"/>
        <v>ALT-MEMBERS Jiscmail list</v>
      </c>
      <c r="M13" s="2">
        <f t="shared" ca="1" si="4"/>
        <v>0.87709497206703912</v>
      </c>
      <c r="N13" s="2">
        <f t="shared" ca="1" si="5"/>
        <v>1.11731843575419E-2</v>
      </c>
      <c r="O13" s="2">
        <f t="shared" ca="1" si="6"/>
        <v>-1.11731843575419E-2</v>
      </c>
      <c r="P13" s="2">
        <f t="shared" ca="1" si="7"/>
        <v>-0.1005586592178771</v>
      </c>
      <c r="Q13" s="8"/>
      <c r="R13" s="8">
        <f ca="1">'Q5'!M13</f>
        <v>0.83673469387755106</v>
      </c>
      <c r="S13" s="8">
        <f ca="1">'Q5'!N13</f>
        <v>1.020408163265306E-2</v>
      </c>
      <c r="T13" s="8">
        <f ca="1">'Q5'!O13</f>
        <v>-1.020408163265306E-2</v>
      </c>
      <c r="U13" s="8">
        <f ca="1">'Q5'!P13</f>
        <v>-0.14285714285714285</v>
      </c>
    </row>
    <row r="14" spans="1:21" x14ac:dyDescent="0.2">
      <c r="A14" s="6"/>
      <c r="L14" s="6"/>
      <c r="M14" s="2"/>
      <c r="N14" s="2"/>
      <c r="O14" s="2"/>
      <c r="P14" s="2"/>
      <c r="Q14" s="8"/>
    </row>
    <row r="15" spans="1:21" x14ac:dyDescent="0.2">
      <c r="M15" s="2"/>
      <c r="N15" s="2"/>
      <c r="O15" s="2"/>
      <c r="P15" s="2"/>
      <c r="Q15" s="8"/>
    </row>
    <row r="16" spans="1:21" x14ac:dyDescent="0.2">
      <c r="M16" s="2"/>
      <c r="N16" s="2"/>
      <c r="O16" s="2"/>
      <c r="P16" s="2"/>
      <c r="Q16" s="8"/>
    </row>
    <row r="17" spans="1:17" x14ac:dyDescent="0.2">
      <c r="M17" s="2"/>
      <c r="N17" s="2"/>
      <c r="O17" s="2"/>
      <c r="P17" s="2"/>
      <c r="Q17" s="8"/>
    </row>
    <row r="30" spans="1:17" x14ac:dyDescent="0.2">
      <c r="A30" s="6"/>
    </row>
    <row r="31" spans="1:17" x14ac:dyDescent="0.2">
      <c r="A31" s="6"/>
    </row>
    <row r="32" spans="1:17" x14ac:dyDescent="0.2">
      <c r="A32" s="6"/>
    </row>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activeCell="A6" sqref="A6"/>
    </sheetView>
  </sheetViews>
  <sheetFormatPr defaultRowHeight="12.75" x14ac:dyDescent="0.2"/>
  <cols>
    <col min="12" max="12" width="33.85546875" customWidth="1"/>
  </cols>
  <sheetData>
    <row r="1" spans="1:15" ht="17.25" x14ac:dyDescent="0.2">
      <c r="A1" s="9" t="str">
        <f>"'Form responses'!"</f>
        <v>'Form responses'!</v>
      </c>
      <c r="B1" s="7" t="s">
        <v>8013</v>
      </c>
      <c r="C1" s="6"/>
      <c r="D1" s="6"/>
    </row>
    <row r="2" spans="1:15" ht="17.25" x14ac:dyDescent="0.2">
      <c r="A2" s="6" t="s">
        <v>7420</v>
      </c>
      <c r="B2" s="7"/>
      <c r="C2" s="6"/>
      <c r="D2" s="6" t="s">
        <v>85</v>
      </c>
      <c r="E2" s="6" t="s">
        <v>125</v>
      </c>
      <c r="F2" s="6" t="s">
        <v>86</v>
      </c>
      <c r="G2" s="6" t="s">
        <v>118</v>
      </c>
      <c r="H2" s="6"/>
      <c r="I2" s="6"/>
      <c r="M2" s="6" t="s">
        <v>8011</v>
      </c>
      <c r="N2" s="6" t="s">
        <v>8012</v>
      </c>
      <c r="O2" s="6"/>
    </row>
    <row r="3" spans="1:15" x14ac:dyDescent="0.2">
      <c r="A3" s="6" t="s">
        <v>7473</v>
      </c>
      <c r="B3" t="str">
        <f t="shared" ref="B3:B13" ca="1" si="0">INDIRECT($A$1&amp;A3&amp;"1")</f>
        <v>5. Which of the following do you currently make use of? [ALT Member Discounts]</v>
      </c>
      <c r="D3">
        <f ca="1">COUNTIFS(INDIRECT($A$1&amp;$A3&amp;":"&amp;$A3),D$2,'Form responses'!$BU:$BU,"Yes")</f>
        <v>36</v>
      </c>
      <c r="E3">
        <f ca="1">COUNTIFS(INDIRECT($A$1&amp;$A3&amp;":"&amp;$A3),E$2,'Form responses'!$BU:$BU,"Yes")</f>
        <v>61</v>
      </c>
      <c r="F3">
        <f ca="1">COUNTIFS(INDIRECT($A$1&amp;$A3&amp;":"&amp;$A3),F$2,'Form responses'!$BU:$BU,"Yes")</f>
        <v>82</v>
      </c>
      <c r="G3">
        <f t="shared" ref="G3:G13" ca="1" si="1">COUNTIF(INDIRECT($A$1&amp;$A3&amp;":"&amp;$A3),G$2)</f>
        <v>0</v>
      </c>
      <c r="J3">
        <f t="shared" ref="J3:J13" ca="1" si="2">SUM(D3:I3)</f>
        <v>179</v>
      </c>
      <c r="L3" t="str">
        <f t="shared" ref="L3:L13" ca="1" si="3">MID(B3,FIND("[",B3)+1,LEN(B3)-FIND("[",B3)-1)</f>
        <v>ALT Member Discounts</v>
      </c>
      <c r="M3" s="2">
        <f t="shared" ref="M3:M13" ca="1" si="4">D3/$J3</f>
        <v>0.2011173184357542</v>
      </c>
      <c r="N3" s="2"/>
      <c r="O3" s="8"/>
    </row>
    <row r="4" spans="1:15" x14ac:dyDescent="0.2">
      <c r="A4" s="6" t="s">
        <v>7474</v>
      </c>
      <c r="B4" t="str">
        <f t="shared" ca="1" si="0"/>
        <v>5. Which of the following do you currently make use of? [Other events]</v>
      </c>
      <c r="D4">
        <f ca="1">COUNTIFS(INDIRECT($A$1&amp;$A4&amp;":"&amp;$A4),D$2,'Form responses'!$BU:$BU,"Yes")</f>
        <v>65</v>
      </c>
      <c r="E4">
        <f ca="1">COUNTIFS(INDIRECT($A$1&amp;$A4&amp;":"&amp;$A4),E$2,'Form responses'!$BU:$BU,"Yes")</f>
        <v>52</v>
      </c>
      <c r="F4">
        <f ca="1">COUNTIFS(INDIRECT($A$1&amp;$A4&amp;":"&amp;$A4),F$2,'Form responses'!$BU:$BU,"Yes")</f>
        <v>62</v>
      </c>
      <c r="G4">
        <f t="shared" ca="1" si="1"/>
        <v>0</v>
      </c>
      <c r="J4">
        <f t="shared" ca="1" si="2"/>
        <v>179</v>
      </c>
      <c r="L4" t="str">
        <f t="shared" ca="1" si="3"/>
        <v>Other events</v>
      </c>
      <c r="M4" s="2">
        <f t="shared" ca="1" si="4"/>
        <v>0.36312849162011174</v>
      </c>
      <c r="N4" s="2">
        <v>0.31</v>
      </c>
      <c r="O4" s="8"/>
    </row>
    <row r="5" spans="1:15" x14ac:dyDescent="0.2">
      <c r="A5" s="6" t="s">
        <v>8003</v>
      </c>
      <c r="B5" t="str">
        <f t="shared" ca="1" si="0"/>
        <v>5. Which of the following do you currently make use of? [Other training/support]</v>
      </c>
      <c r="D5">
        <f ca="1">COUNTIFS(INDIRECT($A$1&amp;$A5&amp;":"&amp;$A5),D$2,'Form responses'!$BU:$BU,"Yes")</f>
        <v>79</v>
      </c>
      <c r="E5">
        <f ca="1">COUNTIFS(INDIRECT($A$1&amp;$A5&amp;":"&amp;$A5),E$2,'Form responses'!$BU:$BU,"Yes")</f>
        <v>49</v>
      </c>
      <c r="F5">
        <f ca="1">COUNTIFS(INDIRECT($A$1&amp;$A5&amp;":"&amp;$A5),F$2,'Form responses'!$BU:$BU,"Yes")</f>
        <v>51</v>
      </c>
      <c r="G5">
        <f t="shared" ca="1" si="1"/>
        <v>0</v>
      </c>
      <c r="J5">
        <f t="shared" ca="1" si="2"/>
        <v>179</v>
      </c>
      <c r="L5" t="str">
        <f t="shared" ca="1" si="3"/>
        <v>Other training/support</v>
      </c>
      <c r="M5" s="2">
        <f t="shared" ca="1" si="4"/>
        <v>0.44134078212290501</v>
      </c>
      <c r="N5" s="2">
        <v>0.36</v>
      </c>
      <c r="O5" s="8"/>
    </row>
    <row r="6" spans="1:15" x14ac:dyDescent="0.2">
      <c r="A6" s="6" t="s">
        <v>7475</v>
      </c>
      <c r="B6" t="str">
        <f t="shared" ca="1" si="0"/>
        <v>5. Which of the following do you currently make use of? [Other professional development]</v>
      </c>
      <c r="D6">
        <f ca="1">COUNTIFS(INDIRECT($A$1&amp;$A6&amp;":"&amp;$A6),D$2,'Form responses'!$BU:$BU,"Yes")</f>
        <v>86</v>
      </c>
      <c r="E6">
        <f ca="1">COUNTIFS(INDIRECT($A$1&amp;$A6&amp;":"&amp;$A6),E$2,'Form responses'!$BU:$BU,"Yes")</f>
        <v>43</v>
      </c>
      <c r="F6">
        <f ca="1">COUNTIFS(INDIRECT($A$1&amp;$A6&amp;":"&amp;$A6),F$2,'Form responses'!$BU:$BU,"Yes")</f>
        <v>50</v>
      </c>
      <c r="G6">
        <f t="shared" ca="1" si="1"/>
        <v>0</v>
      </c>
      <c r="J6">
        <f t="shared" ca="1" si="2"/>
        <v>179</v>
      </c>
      <c r="L6" t="str">
        <f t="shared" ca="1" si="3"/>
        <v>Other professional development</v>
      </c>
      <c r="M6" s="2">
        <f t="shared" ca="1" si="4"/>
        <v>0.48044692737430167</v>
      </c>
      <c r="N6" s="2">
        <v>0.34</v>
      </c>
      <c r="O6" s="8"/>
    </row>
    <row r="7" spans="1:15" x14ac:dyDescent="0.2">
      <c r="A7" s="6" t="s">
        <v>7476</v>
      </c>
      <c r="B7" t="str">
        <f t="shared" ca="1" si="0"/>
        <v>5. Which of the following do you currently make use of? [Other professional networks]</v>
      </c>
      <c r="D7">
        <f ca="1">COUNTIFS(INDIRECT($A$1&amp;$A7&amp;":"&amp;$A7),D$2,'Form responses'!$BU:$BU,"Yes")</f>
        <v>96</v>
      </c>
      <c r="E7">
        <f ca="1">COUNTIFS(INDIRECT($A$1&amp;$A7&amp;":"&amp;$A7),E$2,'Form responses'!$BU:$BU,"Yes")</f>
        <v>43</v>
      </c>
      <c r="F7">
        <f ca="1">COUNTIFS(INDIRECT($A$1&amp;$A7&amp;":"&amp;$A7),F$2,'Form responses'!$BU:$BU,"Yes")</f>
        <v>40</v>
      </c>
      <c r="G7">
        <f t="shared" ca="1" si="1"/>
        <v>0</v>
      </c>
      <c r="J7">
        <f t="shared" ca="1" si="2"/>
        <v>179</v>
      </c>
      <c r="L7" t="str">
        <f t="shared" ca="1" si="3"/>
        <v>Other professional networks</v>
      </c>
      <c r="M7" s="2">
        <f t="shared" ca="1" si="4"/>
        <v>0.53631284916201116</v>
      </c>
      <c r="N7" s="2">
        <v>0.46</v>
      </c>
      <c r="O7" s="8"/>
    </row>
    <row r="8" spans="1:15" x14ac:dyDescent="0.2">
      <c r="A8" s="6" t="s">
        <v>7470</v>
      </c>
      <c r="B8" t="str">
        <f t="shared" ca="1" si="0"/>
        <v>5. Which of the following do you currently make use of? [#ALTC Blog (formerly ALT Online Newsletter)]</v>
      </c>
      <c r="D8">
        <f ca="1">COUNTIFS(INDIRECT($A$1&amp;$A8&amp;":"&amp;$A8),D$2,'Form responses'!$BU:$BU,"Yes")</f>
        <v>100</v>
      </c>
      <c r="E8">
        <f ca="1">COUNTIFS(INDIRECT($A$1&amp;$A8&amp;":"&amp;$A8),E$2,'Form responses'!$BU:$BU,"Yes")</f>
        <v>23</v>
      </c>
      <c r="F8">
        <f ca="1">COUNTIFS(INDIRECT($A$1&amp;$A8&amp;":"&amp;$A8),F$2,'Form responses'!$BU:$BU,"Yes")</f>
        <v>56</v>
      </c>
      <c r="G8">
        <f t="shared" ca="1" si="1"/>
        <v>0</v>
      </c>
      <c r="J8">
        <f t="shared" ca="1" si="2"/>
        <v>179</v>
      </c>
      <c r="L8" t="str">
        <f ca="1">MID(B8,FIND("[",B8)+1,LEN(B8)-FIND("[",B8)-1)&amp;"*"</f>
        <v>#ALTC Blog (formerly ALT Online Newsletter)*</v>
      </c>
      <c r="M8" s="2">
        <f t="shared" ca="1" si="4"/>
        <v>0.55865921787709494</v>
      </c>
      <c r="N8" s="2">
        <v>0.82</v>
      </c>
      <c r="O8" s="8"/>
    </row>
    <row r="9" spans="1:15" x14ac:dyDescent="0.2">
      <c r="A9" s="6" t="s">
        <v>7467</v>
      </c>
      <c r="B9" t="str">
        <f t="shared" ca="1" si="0"/>
        <v>5. Which of the following do you currently make use of? [ALT Annual Conference]</v>
      </c>
      <c r="D9">
        <f ca="1">COUNTIFS(INDIRECT($A$1&amp;$A9&amp;":"&amp;$A9),D$2,'Form responses'!$BU:$BU,"Yes")</f>
        <v>105</v>
      </c>
      <c r="E9">
        <f ca="1">COUNTIFS(INDIRECT($A$1&amp;$A9&amp;":"&amp;$A9),E$2,'Form responses'!$BU:$BU,"Yes")</f>
        <v>6</v>
      </c>
      <c r="F9">
        <f ca="1">COUNTIFS(INDIRECT($A$1&amp;$A9&amp;":"&amp;$A9),F$2,'Form responses'!$BU:$BU,"Yes")</f>
        <v>68</v>
      </c>
      <c r="G9">
        <f t="shared" ca="1" si="1"/>
        <v>0</v>
      </c>
      <c r="J9">
        <f t="shared" ca="1" si="2"/>
        <v>179</v>
      </c>
      <c r="L9" t="str">
        <f t="shared" ca="1" si="3"/>
        <v>ALT Annual Conference</v>
      </c>
      <c r="M9" s="2">
        <f t="shared" ca="1" si="4"/>
        <v>0.58659217877094971</v>
      </c>
      <c r="N9" s="2">
        <v>0.51</v>
      </c>
      <c r="O9" s="8"/>
    </row>
    <row r="10" spans="1:15" x14ac:dyDescent="0.2">
      <c r="A10" s="6" t="s">
        <v>7472</v>
      </c>
      <c r="B10" t="str">
        <f t="shared" ca="1" si="0"/>
        <v>5. Which of the following do you currently make use of? [ALT social media/feeds (incl Twitter)]</v>
      </c>
      <c r="D10">
        <f ca="1">COUNTIFS(INDIRECT($A$1&amp;$A10&amp;":"&amp;$A10),D$2,'Form responses'!$BU:$BU,"Yes")</f>
        <v>114</v>
      </c>
      <c r="E10">
        <f ca="1">COUNTIFS(INDIRECT($A$1&amp;$A10&amp;":"&amp;$A10),E$2,'Form responses'!$BU:$BU,"Yes")</f>
        <v>5</v>
      </c>
      <c r="F10">
        <f ca="1">COUNTIFS(INDIRECT($A$1&amp;$A10&amp;":"&amp;$A10),F$2,'Form responses'!$BU:$BU,"Yes")</f>
        <v>60</v>
      </c>
      <c r="G10">
        <f t="shared" ca="1" si="1"/>
        <v>0</v>
      </c>
      <c r="J10">
        <f t="shared" ca="1" si="2"/>
        <v>179</v>
      </c>
      <c r="L10" t="str">
        <f t="shared" ca="1" si="3"/>
        <v>ALT social media/feeds (incl Twitter)</v>
      </c>
      <c r="M10" s="2">
        <f t="shared" ca="1" si="4"/>
        <v>0.63687150837988826</v>
      </c>
      <c r="N10" s="2">
        <v>0.6</v>
      </c>
      <c r="O10" s="8"/>
    </row>
    <row r="11" spans="1:15" x14ac:dyDescent="0.2">
      <c r="A11" s="6" t="s">
        <v>7468</v>
      </c>
      <c r="B11" t="str">
        <f t="shared" ca="1" si="0"/>
        <v>5. Which of the following do you currently make use of? [ALT other events (including online events)]</v>
      </c>
      <c r="D11">
        <f ca="1">COUNTIFS(INDIRECT($A$1&amp;$A11&amp;":"&amp;$A11),D$2,'Form responses'!$BU:$BU,"Yes")</f>
        <v>122</v>
      </c>
      <c r="E11">
        <f ca="1">COUNTIFS(INDIRECT($A$1&amp;$A11&amp;":"&amp;$A11),E$2,'Form responses'!$BU:$BU,"Yes")</f>
        <v>14</v>
      </c>
      <c r="F11">
        <f ca="1">COUNTIFS(INDIRECT($A$1&amp;$A11&amp;":"&amp;$A11),F$2,'Form responses'!$BU:$BU,"Yes")</f>
        <v>43</v>
      </c>
      <c r="G11">
        <f t="shared" ca="1" si="1"/>
        <v>0</v>
      </c>
      <c r="J11">
        <f t="shared" ca="1" si="2"/>
        <v>179</v>
      </c>
      <c r="L11" t="str">
        <f t="shared" ca="1" si="3"/>
        <v>ALT other events (including online events)</v>
      </c>
      <c r="M11" s="2">
        <f t="shared" ca="1" si="4"/>
        <v>0.68156424581005581</v>
      </c>
      <c r="N11" s="2">
        <v>0.57999999999999996</v>
      </c>
      <c r="O11" s="8"/>
    </row>
    <row r="12" spans="1:15" x14ac:dyDescent="0.2">
      <c r="A12" s="6" t="s">
        <v>7469</v>
      </c>
      <c r="B12" t="str">
        <f t="shared" ca="1" si="0"/>
        <v>5. Which of the following do you currently make use of? [ALT journal, Research in Learning Technology]</v>
      </c>
      <c r="D12">
        <f ca="1">COUNTIFS(INDIRECT($A$1&amp;$A12&amp;":"&amp;$A12),D$2,'Form responses'!$BU:$BU,"Yes")</f>
        <v>132</v>
      </c>
      <c r="E12">
        <f ca="1">COUNTIFS(INDIRECT($A$1&amp;$A12&amp;":"&amp;$A12),E$2,'Form responses'!$BU:$BU,"Yes")</f>
        <v>12</v>
      </c>
      <c r="F12">
        <f ca="1">COUNTIFS(INDIRECT($A$1&amp;$A12&amp;":"&amp;$A12),F$2,'Form responses'!$BU:$BU,"Yes")</f>
        <v>35</v>
      </c>
      <c r="G12">
        <f t="shared" ca="1" si="1"/>
        <v>0</v>
      </c>
      <c r="J12">
        <f t="shared" ca="1" si="2"/>
        <v>179</v>
      </c>
      <c r="L12" t="str">
        <f t="shared" ca="1" si="3"/>
        <v>ALT journal, Research in Learning Technology</v>
      </c>
      <c r="M12" s="2">
        <f t="shared" ca="1" si="4"/>
        <v>0.73743016759776536</v>
      </c>
      <c r="N12" s="2">
        <v>0.71</v>
      </c>
      <c r="O12" s="8"/>
    </row>
    <row r="13" spans="1:15" x14ac:dyDescent="0.2">
      <c r="A13" s="6" t="s">
        <v>7471</v>
      </c>
      <c r="B13" t="str">
        <f t="shared" ca="1" si="0"/>
        <v>5. Which of the following do you currently make use of? [ALT-MEMBERS Jiscmail list]</v>
      </c>
      <c r="D13">
        <f ca="1">COUNTIFS(INDIRECT($A$1&amp;$A13&amp;":"&amp;$A13),D$2,'Form responses'!$BU:$BU,"Yes")</f>
        <v>157</v>
      </c>
      <c r="E13">
        <f ca="1">COUNTIFS(INDIRECT($A$1&amp;$A13&amp;":"&amp;$A13),E$2,'Form responses'!$BU:$BU,"Yes")</f>
        <v>4</v>
      </c>
      <c r="F13">
        <f ca="1">COUNTIFS(INDIRECT($A$1&amp;$A13&amp;":"&amp;$A13),F$2,'Form responses'!$BU:$BU,"Yes")</f>
        <v>18</v>
      </c>
      <c r="G13">
        <f t="shared" ca="1" si="1"/>
        <v>0</v>
      </c>
      <c r="J13">
        <f t="shared" ca="1" si="2"/>
        <v>179</v>
      </c>
      <c r="L13" t="str">
        <f t="shared" ca="1" si="3"/>
        <v>ALT-MEMBERS Jiscmail list</v>
      </c>
      <c r="M13" s="2">
        <f t="shared" ca="1" si="4"/>
        <v>0.87709497206703912</v>
      </c>
      <c r="N13" s="2"/>
      <c r="O13" s="8"/>
    </row>
    <row r="14" spans="1:15" x14ac:dyDescent="0.2">
      <c r="A14" s="6"/>
      <c r="L14" s="6"/>
      <c r="M14" s="2"/>
      <c r="N14" s="2"/>
      <c r="O14" s="8"/>
    </row>
    <row r="15" spans="1:15" x14ac:dyDescent="0.2">
      <c r="M15" s="2"/>
      <c r="N15" s="2"/>
      <c r="O15" s="8"/>
    </row>
    <row r="16" spans="1:15" x14ac:dyDescent="0.2">
      <c r="M16" s="2"/>
      <c r="N16" s="2"/>
      <c r="O16" s="8"/>
    </row>
    <row r="17" spans="1:15" x14ac:dyDescent="0.2">
      <c r="M17" s="2"/>
      <c r="N17" s="2"/>
      <c r="O17" s="8"/>
    </row>
    <row r="30" spans="1:15" x14ac:dyDescent="0.2">
      <c r="A30" s="6"/>
    </row>
    <row r="31" spans="1:15" x14ac:dyDescent="0.2">
      <c r="A31" s="6"/>
    </row>
    <row r="32" spans="1:15" x14ac:dyDescent="0.2">
      <c r="A32" s="6"/>
    </row>
  </sheetData>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E30" sqref="E30"/>
    </sheetView>
  </sheetViews>
  <sheetFormatPr defaultRowHeight="12.75" x14ac:dyDescent="0.2"/>
  <sheetData>
    <row r="1" spans="1:5" ht="17.25" x14ac:dyDescent="0.2">
      <c r="A1" s="9" t="str">
        <f>"'Form responses'!"</f>
        <v>'Form responses'!</v>
      </c>
      <c r="B1" s="7" t="s">
        <v>72</v>
      </c>
    </row>
    <row r="2" spans="1:5" x14ac:dyDescent="0.2">
      <c r="A2" s="6" t="s">
        <v>7420</v>
      </c>
      <c r="B2" s="16">
        <f ca="1">COUNTA(INDIRECT($A$1&amp;$A3&amp;":"&amp;$A3))-1</f>
        <v>196</v>
      </c>
      <c r="C2" s="6" t="s">
        <v>7393</v>
      </c>
      <c r="D2" s="6" t="s">
        <v>7394</v>
      </c>
    </row>
    <row r="3" spans="1:5" x14ac:dyDescent="0.2">
      <c r="A3" s="6" t="s">
        <v>7495</v>
      </c>
      <c r="B3" s="3" t="s">
        <v>85</v>
      </c>
      <c r="C3" s="4">
        <f ca="1">COUNTIF(INDIRECT($A$1&amp;$A3&amp;":"&amp;$A3),B3)</f>
        <v>179</v>
      </c>
      <c r="D3" s="5">
        <f ca="1">C3/B$2</f>
        <v>0.91326530612244894</v>
      </c>
      <c r="E3" t="str">
        <f ca="1">B3&amp; " (n. "&amp;C3&amp;")"</f>
        <v>Yes (n. 179)</v>
      </c>
    </row>
    <row r="4" spans="1:5" x14ac:dyDescent="0.2">
      <c r="A4" s="6" t="s">
        <v>7495</v>
      </c>
      <c r="B4" s="3" t="s">
        <v>86</v>
      </c>
      <c r="C4" s="4">
        <f ca="1">COUNTIF(INDIRECT($A$1&amp;$A4&amp;":"&amp;$A4),B4)</f>
        <v>10</v>
      </c>
      <c r="D4" s="5">
        <f t="shared" ref="D4:D5" ca="1" si="0">C4/B$2</f>
        <v>5.1020408163265307E-2</v>
      </c>
      <c r="E4" t="str">
        <f ca="1">B4&amp; " (n. "&amp;C4&amp;")"</f>
        <v>No (n. 10)</v>
      </c>
    </row>
    <row r="5" spans="1:5" x14ac:dyDescent="0.2">
      <c r="A5" s="6" t="s">
        <v>7495</v>
      </c>
      <c r="B5" s="3" t="s">
        <v>383</v>
      </c>
      <c r="C5" s="4">
        <f ca="1">COUNTIF(INDIRECT($A$1&amp;$A5&amp;":"&amp;$A5),B5)</f>
        <v>7</v>
      </c>
      <c r="D5" s="5">
        <f t="shared" ca="1" si="0"/>
        <v>3.5714285714285712E-2</v>
      </c>
      <c r="E5" t="str">
        <f ca="1">B5&amp; " (n. "&amp;C5&amp;")"</f>
        <v>Not sure (n. 7)</v>
      </c>
    </row>
    <row r="6" spans="1:5" x14ac:dyDescent="0.2">
      <c r="B6" s="3"/>
      <c r="C6" s="4"/>
      <c r="D6" s="5"/>
    </row>
    <row r="7" spans="1:5" x14ac:dyDescent="0.2">
      <c r="B7" s="3"/>
      <c r="C7" s="4"/>
      <c r="D7" s="5"/>
    </row>
    <row r="8" spans="1:5" x14ac:dyDescent="0.2">
      <c r="B8" s="3"/>
      <c r="C8" s="4"/>
      <c r="D8" s="5"/>
    </row>
    <row r="9" spans="1:5" x14ac:dyDescent="0.2">
      <c r="B9" s="3"/>
      <c r="C9" s="4"/>
      <c r="D9" s="5"/>
    </row>
    <row r="15" spans="1:5" ht="17.25" x14ac:dyDescent="0.2">
      <c r="A15" s="9" t="str">
        <f>"'Form responses 2014'!"</f>
        <v>'Form responses 2014'!</v>
      </c>
      <c r="B15" s="7" t="s">
        <v>72</v>
      </c>
    </row>
    <row r="16" spans="1:5" x14ac:dyDescent="0.2">
      <c r="A16" s="6" t="s">
        <v>7420</v>
      </c>
      <c r="B16" s="16">
        <f ca="1">COUNTA(INDIRECT($A$15&amp;$A17&amp;":"&amp;$A17))-1</f>
        <v>249</v>
      </c>
      <c r="C16" s="6" t="s">
        <v>7393</v>
      </c>
      <c r="D16" s="6" t="s">
        <v>7394</v>
      </c>
    </row>
    <row r="17" spans="1:5" x14ac:dyDescent="0.2">
      <c r="A17" s="6" t="s">
        <v>7495</v>
      </c>
      <c r="B17" s="3" t="s">
        <v>85</v>
      </c>
      <c r="C17" s="4">
        <f ca="1">COUNTIF(INDIRECT($A$15&amp;$A17&amp;":"&amp;$A17),B17)</f>
        <v>207</v>
      </c>
      <c r="D17" s="5">
        <f ca="1">C17/B$16</f>
        <v>0.83132530120481929</v>
      </c>
      <c r="E17" t="str">
        <f ca="1">B17&amp; " (n. "&amp;C17&amp;")"</f>
        <v>Yes (n. 207)</v>
      </c>
    </row>
    <row r="18" spans="1:5" x14ac:dyDescent="0.2">
      <c r="A18" s="6" t="s">
        <v>7495</v>
      </c>
      <c r="B18" s="3" t="s">
        <v>86</v>
      </c>
      <c r="C18" s="4">
        <f t="shared" ref="C18:C19" ca="1" si="1">COUNTIF(INDIRECT($A$15&amp;$A18&amp;":"&amp;$A18),B18)</f>
        <v>25</v>
      </c>
      <c r="D18" s="5">
        <f t="shared" ref="D18:D19" ca="1" si="2">C18/B$16</f>
        <v>0.10040160642570281</v>
      </c>
      <c r="E18" t="str">
        <f ca="1">B18&amp; " (n. "&amp;C18&amp;")"</f>
        <v>No (n. 25)</v>
      </c>
    </row>
    <row r="19" spans="1:5" x14ac:dyDescent="0.2">
      <c r="A19" s="6" t="s">
        <v>7495</v>
      </c>
      <c r="B19" s="3" t="s">
        <v>383</v>
      </c>
      <c r="C19" s="4">
        <f t="shared" ca="1" si="1"/>
        <v>17</v>
      </c>
      <c r="D19" s="5">
        <f t="shared" ca="1" si="2"/>
        <v>6.8273092369477914E-2</v>
      </c>
      <c r="E19" t="str">
        <f ca="1">B19&amp; " (n. "&amp;C19&amp;")"</f>
        <v>Not sure (n. 17)</v>
      </c>
    </row>
  </sheetData>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D3" sqref="D3:D23"/>
    </sheetView>
  </sheetViews>
  <sheetFormatPr defaultRowHeight="12.75" x14ac:dyDescent="0.2"/>
  <cols>
    <col min="2" max="2" width="17" customWidth="1"/>
  </cols>
  <sheetData>
    <row r="1" spans="1:4" ht="17.25" x14ac:dyDescent="0.2">
      <c r="A1" s="9" t="str">
        <f>"'Form responses'!"</f>
        <v>'Form responses'!</v>
      </c>
      <c r="B1" s="7" t="s">
        <v>73</v>
      </c>
    </row>
    <row r="2" spans="1:4" x14ac:dyDescent="0.2">
      <c r="A2" s="6" t="s">
        <v>7420</v>
      </c>
      <c r="B2" s="16">
        <f ca="1">COUNTA(INDIRECT($A$1&amp;$A3&amp;":"&amp;$A3))-1</f>
        <v>179</v>
      </c>
      <c r="C2" s="6" t="s">
        <v>7393</v>
      </c>
      <c r="D2" s="6" t="s">
        <v>7394</v>
      </c>
    </row>
    <row r="3" spans="1:4" x14ac:dyDescent="0.2">
      <c r="A3" s="6" t="s">
        <v>7496</v>
      </c>
      <c r="B3" s="3" t="s">
        <v>7392</v>
      </c>
      <c r="C3" s="4">
        <f ca="1">COUNTIF(INDIRECT($A$1&amp;$A3&amp;":"&amp;$A3),"*"&amp;B3&amp;"*")</f>
        <v>0</v>
      </c>
      <c r="D3" s="27">
        <f ca="1">C3/B$2</f>
        <v>0</v>
      </c>
    </row>
    <row r="4" spans="1:4" x14ac:dyDescent="0.2">
      <c r="A4" s="6" t="s">
        <v>7496</v>
      </c>
      <c r="B4" s="3" t="s">
        <v>383</v>
      </c>
      <c r="C4" s="4">
        <f t="shared" ref="C4:C9" ca="1" si="0">COUNTIF(INDIRECT($A$1&amp;$A4&amp;":"&amp;$A4),"*"&amp;B4&amp;"*")</f>
        <v>3</v>
      </c>
      <c r="D4" s="27">
        <f t="shared" ref="D4:D9" ca="1" si="1">C4/B$2</f>
        <v>1.6759776536312849E-2</v>
      </c>
    </row>
    <row r="5" spans="1:4" x14ac:dyDescent="0.2">
      <c r="A5" s="6" t="s">
        <v>7496</v>
      </c>
      <c r="B5" s="3" t="s">
        <v>465</v>
      </c>
      <c r="C5" s="4">
        <f t="shared" ca="1" si="0"/>
        <v>16</v>
      </c>
      <c r="D5" s="27">
        <f t="shared" ca="1" si="1"/>
        <v>8.9385474860335198E-2</v>
      </c>
    </row>
    <row r="6" spans="1:4" x14ac:dyDescent="0.2">
      <c r="A6" s="6" t="s">
        <v>7496</v>
      </c>
      <c r="B6" s="3" t="s">
        <v>940</v>
      </c>
      <c r="C6" s="4">
        <f t="shared" ca="1" si="0"/>
        <v>27</v>
      </c>
      <c r="D6" s="27">
        <f t="shared" ca="1" si="1"/>
        <v>0.15083798882681565</v>
      </c>
    </row>
    <row r="7" spans="1:4" x14ac:dyDescent="0.2">
      <c r="A7" s="6" t="s">
        <v>7496</v>
      </c>
      <c r="B7" s="3" t="s">
        <v>185</v>
      </c>
      <c r="C7" s="4">
        <f t="shared" ca="1" si="0"/>
        <v>40</v>
      </c>
      <c r="D7" s="27">
        <f t="shared" ca="1" si="1"/>
        <v>0.22346368715083798</v>
      </c>
    </row>
    <row r="8" spans="1:4" x14ac:dyDescent="0.2">
      <c r="A8" s="6" t="s">
        <v>7496</v>
      </c>
      <c r="B8" s="3" t="s">
        <v>271</v>
      </c>
      <c r="C8" s="4">
        <f t="shared" ca="1" si="0"/>
        <v>59</v>
      </c>
      <c r="D8" s="27">
        <f t="shared" ca="1" si="1"/>
        <v>0.32960893854748602</v>
      </c>
    </row>
    <row r="9" spans="1:4" x14ac:dyDescent="0.2">
      <c r="A9" s="6" t="s">
        <v>7496</v>
      </c>
      <c r="B9" s="3" t="s">
        <v>104</v>
      </c>
      <c r="C9" s="4">
        <f t="shared" ca="1" si="0"/>
        <v>67</v>
      </c>
      <c r="D9" s="27">
        <f t="shared" ca="1" si="1"/>
        <v>0.37430167597765363</v>
      </c>
    </row>
    <row r="10" spans="1:4" x14ac:dyDescent="0.2">
      <c r="D10" s="36"/>
    </row>
    <row r="11" spans="1:4" x14ac:dyDescent="0.2">
      <c r="D11" s="36"/>
    </row>
    <row r="12" spans="1:4" x14ac:dyDescent="0.2">
      <c r="D12" s="36"/>
    </row>
    <row r="13" spans="1:4" x14ac:dyDescent="0.2">
      <c r="D13" s="36"/>
    </row>
    <row r="14" spans="1:4" x14ac:dyDescent="0.2">
      <c r="D14" s="36"/>
    </row>
    <row r="15" spans="1:4" ht="17.25" x14ac:dyDescent="0.2">
      <c r="A15" s="9" t="str">
        <f>"'Form responses 2014'!"</f>
        <v>'Form responses 2014'!</v>
      </c>
      <c r="B15" s="7" t="s">
        <v>73</v>
      </c>
      <c r="D15" s="36"/>
    </row>
    <row r="16" spans="1:4" x14ac:dyDescent="0.2">
      <c r="A16" s="6" t="s">
        <v>7420</v>
      </c>
      <c r="B16" s="16">
        <f ca="1">COUNTA(INDIRECT($A$15&amp;$A17&amp;":"&amp;$A17))-1</f>
        <v>207</v>
      </c>
      <c r="C16" s="6" t="s">
        <v>7393</v>
      </c>
      <c r="D16" s="37" t="s">
        <v>7394</v>
      </c>
    </row>
    <row r="17" spans="1:4" x14ac:dyDescent="0.2">
      <c r="A17" s="6" t="s">
        <v>7496</v>
      </c>
      <c r="B17" s="3" t="s">
        <v>7392</v>
      </c>
      <c r="C17" s="4">
        <f ca="1">COUNTIF(INDIRECT($A$15&amp;$A17&amp;":"&amp;$A17),"*"&amp;B17&amp;"*")</f>
        <v>0</v>
      </c>
      <c r="D17" s="27">
        <f ca="1">C17/B$16</f>
        <v>0</v>
      </c>
    </row>
    <row r="18" spans="1:4" x14ac:dyDescent="0.2">
      <c r="A18" s="6" t="s">
        <v>7496</v>
      </c>
      <c r="B18" s="3" t="s">
        <v>383</v>
      </c>
      <c r="C18" s="4">
        <f t="shared" ref="C18:C23" ca="1" si="2">COUNTIF(INDIRECT($A$15&amp;$A18&amp;":"&amp;$A18),"*"&amp;B18&amp;"*")</f>
        <v>8</v>
      </c>
      <c r="D18" s="27">
        <f t="shared" ref="D18:D23" ca="1" si="3">C18/B$16</f>
        <v>3.864734299516908E-2</v>
      </c>
    </row>
    <row r="19" spans="1:4" x14ac:dyDescent="0.2">
      <c r="A19" s="6" t="s">
        <v>7496</v>
      </c>
      <c r="B19" s="3" t="s">
        <v>465</v>
      </c>
      <c r="C19" s="4">
        <f t="shared" ca="1" si="2"/>
        <v>16</v>
      </c>
      <c r="D19" s="27">
        <f t="shared" ca="1" si="3"/>
        <v>7.7294685990338161E-2</v>
      </c>
    </row>
    <row r="20" spans="1:4" x14ac:dyDescent="0.2">
      <c r="A20" s="6" t="s">
        <v>7496</v>
      </c>
      <c r="B20" s="3" t="s">
        <v>940</v>
      </c>
      <c r="C20" s="4">
        <f t="shared" ca="1" si="2"/>
        <v>22</v>
      </c>
      <c r="D20" s="27">
        <f t="shared" ca="1" si="3"/>
        <v>0.10628019323671498</v>
      </c>
    </row>
    <row r="21" spans="1:4" x14ac:dyDescent="0.2">
      <c r="A21" s="6" t="s">
        <v>7496</v>
      </c>
      <c r="B21" s="3" t="s">
        <v>185</v>
      </c>
      <c r="C21" s="4">
        <f t="shared" ca="1" si="2"/>
        <v>56</v>
      </c>
      <c r="D21" s="27">
        <f t="shared" ca="1" si="3"/>
        <v>0.27053140096618356</v>
      </c>
    </row>
    <row r="22" spans="1:4" x14ac:dyDescent="0.2">
      <c r="A22" s="6" t="s">
        <v>7496</v>
      </c>
      <c r="B22" s="3" t="s">
        <v>271</v>
      </c>
      <c r="C22" s="4">
        <f t="shared" ca="1" si="2"/>
        <v>67</v>
      </c>
      <c r="D22" s="27">
        <f t="shared" ca="1" si="3"/>
        <v>0.32367149758454106</v>
      </c>
    </row>
    <row r="23" spans="1:4" x14ac:dyDescent="0.2">
      <c r="A23" s="6" t="s">
        <v>7496</v>
      </c>
      <c r="B23" s="3" t="s">
        <v>104</v>
      </c>
      <c r="C23" s="4">
        <f t="shared" ca="1" si="2"/>
        <v>83</v>
      </c>
      <c r="D23" s="27">
        <f t="shared" ca="1" si="3"/>
        <v>0.40096618357487923</v>
      </c>
    </row>
  </sheetData>
  <sortState ref="B2:D8">
    <sortCondition ref="C2:C8"/>
  </sortState>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B3" sqref="B3"/>
    </sheetView>
  </sheetViews>
  <sheetFormatPr defaultRowHeight="12.75" x14ac:dyDescent="0.2"/>
  <cols>
    <col min="2" max="2" width="31" customWidth="1"/>
  </cols>
  <sheetData>
    <row r="1" spans="1:4" ht="17.25" x14ac:dyDescent="0.2">
      <c r="A1" s="9" t="str">
        <f>"'Form responses'!"</f>
        <v>'Form responses'!</v>
      </c>
      <c r="B1" s="7" t="s">
        <v>7536</v>
      </c>
    </row>
    <row r="2" spans="1:4" x14ac:dyDescent="0.2">
      <c r="A2" s="6" t="s">
        <v>7420</v>
      </c>
      <c r="B2" s="16">
        <f ca="1">COUNTA(INDIRECT($A$1&amp;$A3&amp;":"&amp;$A3))-1</f>
        <v>169</v>
      </c>
      <c r="C2" s="6" t="s">
        <v>7393</v>
      </c>
      <c r="D2" s="6" t="s">
        <v>7394</v>
      </c>
    </row>
    <row r="3" spans="1:4" x14ac:dyDescent="0.2">
      <c r="A3" s="6" t="s">
        <v>7497</v>
      </c>
      <c r="B3" s="3" t="s">
        <v>4838</v>
      </c>
      <c r="C3" s="4">
        <f t="shared" ref="C3:C12" ca="1" si="0">COUNTIF(INDIRECT($A$1&amp;$A3&amp;":"&amp;$A3),"*"&amp;B3&amp;"*")</f>
        <v>2</v>
      </c>
      <c r="D3" s="5">
        <f t="shared" ref="D3:D12" ca="1" si="1">C3/B$2</f>
        <v>1.1834319526627219E-2</v>
      </c>
    </row>
    <row r="4" spans="1:4" x14ac:dyDescent="0.2">
      <c r="A4" s="6" t="s">
        <v>7497</v>
      </c>
      <c r="B4" s="3" t="s">
        <v>3573</v>
      </c>
      <c r="C4" s="4">
        <f t="shared" ca="1" si="0"/>
        <v>4</v>
      </c>
      <c r="D4" s="5">
        <f t="shared" ca="1" si="1"/>
        <v>2.3668639053254437E-2</v>
      </c>
    </row>
    <row r="5" spans="1:4" x14ac:dyDescent="0.2">
      <c r="A5" s="6" t="s">
        <v>7497</v>
      </c>
      <c r="B5" s="3" t="s">
        <v>411</v>
      </c>
      <c r="C5" s="4">
        <f t="shared" ca="1" si="0"/>
        <v>7</v>
      </c>
      <c r="D5" s="5">
        <f t="shared" ca="1" si="1"/>
        <v>4.142011834319527E-2</v>
      </c>
    </row>
    <row r="6" spans="1:4" x14ac:dyDescent="0.2">
      <c r="A6" s="6" t="s">
        <v>7497</v>
      </c>
      <c r="B6" s="3" t="s">
        <v>825</v>
      </c>
      <c r="C6" s="4">
        <f t="shared" ca="1" si="0"/>
        <v>8</v>
      </c>
      <c r="D6" s="5">
        <f t="shared" ca="1" si="1"/>
        <v>4.7337278106508875E-2</v>
      </c>
    </row>
    <row r="7" spans="1:4" x14ac:dyDescent="0.2">
      <c r="A7" s="6" t="s">
        <v>7497</v>
      </c>
      <c r="B7" s="3" t="s">
        <v>585</v>
      </c>
      <c r="C7" s="4">
        <f t="shared" ca="1" si="0"/>
        <v>10</v>
      </c>
      <c r="D7" s="5">
        <f t="shared" ca="1" si="1"/>
        <v>5.9171597633136092E-2</v>
      </c>
    </row>
    <row r="8" spans="1:4" x14ac:dyDescent="0.2">
      <c r="A8" s="6" t="s">
        <v>7497</v>
      </c>
      <c r="B8" s="3" t="s">
        <v>970</v>
      </c>
      <c r="C8" s="4">
        <f t="shared" ca="1" si="0"/>
        <v>11</v>
      </c>
      <c r="D8" s="5">
        <f t="shared" ca="1" si="1"/>
        <v>6.5088757396449703E-2</v>
      </c>
    </row>
    <row r="9" spans="1:4" x14ac:dyDescent="0.2">
      <c r="A9" s="6" t="s">
        <v>7497</v>
      </c>
      <c r="B9" s="3" t="s">
        <v>1114</v>
      </c>
      <c r="C9" s="4">
        <f t="shared" ca="1" si="0"/>
        <v>11</v>
      </c>
      <c r="D9" s="5">
        <f t="shared" ca="1" si="1"/>
        <v>6.5088757396449703E-2</v>
      </c>
    </row>
    <row r="10" spans="1:4" x14ac:dyDescent="0.2">
      <c r="A10" s="6" t="s">
        <v>7497</v>
      </c>
      <c r="B10" s="3" t="s">
        <v>1057</v>
      </c>
      <c r="C10" s="4">
        <f t="shared" ca="1" si="0"/>
        <v>11</v>
      </c>
      <c r="D10" s="5">
        <f t="shared" ca="1" si="1"/>
        <v>6.5088757396449703E-2</v>
      </c>
    </row>
    <row r="11" spans="1:4" x14ac:dyDescent="0.2">
      <c r="A11" s="6" t="s">
        <v>7497</v>
      </c>
      <c r="B11" s="3" t="s">
        <v>2716</v>
      </c>
      <c r="C11" s="4">
        <f t="shared" ca="1" si="0"/>
        <v>13</v>
      </c>
      <c r="D11" s="5">
        <f t="shared" ca="1" si="1"/>
        <v>7.6923076923076927E-2</v>
      </c>
    </row>
    <row r="12" spans="1:4" x14ac:dyDescent="0.2">
      <c r="A12" s="6" t="s">
        <v>7497</v>
      </c>
      <c r="B12" s="3" t="s">
        <v>2257</v>
      </c>
      <c r="C12" s="4">
        <f t="shared" ca="1" si="0"/>
        <v>13</v>
      </c>
      <c r="D12" s="5">
        <f t="shared" ca="1" si="1"/>
        <v>7.6923076923076927E-2</v>
      </c>
    </row>
  </sheetData>
  <sortState ref="A3:D12">
    <sortCondition ref="C3:C12"/>
  </sortState>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97"/>
  <sheetViews>
    <sheetView topLeftCell="CJ1" workbookViewId="0">
      <selection activeCell="BX13" sqref="BX13"/>
    </sheetView>
  </sheetViews>
  <sheetFormatPr defaultRowHeight="12.75" x14ac:dyDescent="0.2"/>
  <cols>
    <col min="1" max="1" width="22" customWidth="1"/>
    <col min="2" max="69" width="73.42578125" customWidth="1"/>
    <col min="70" max="70" width="66.85546875" customWidth="1"/>
    <col min="71" max="72" width="73.42578125" customWidth="1"/>
    <col min="73" max="73" width="67.28515625" customWidth="1"/>
    <col min="74" max="74" width="23.28515625" customWidth="1"/>
    <col min="75" max="75" width="73.42578125" customWidth="1"/>
    <col min="76" max="76" width="46.5703125" customWidth="1"/>
    <col min="77" max="77" width="13" customWidth="1"/>
    <col min="78" max="78" width="9.85546875" customWidth="1"/>
    <col min="79" max="79" width="37.28515625" customWidth="1"/>
    <col min="80" max="80" width="53.140625" customWidth="1"/>
    <col min="81" max="81" width="26.140625" customWidth="1"/>
    <col min="82" max="82" width="44" customWidth="1"/>
    <col min="83" max="83" width="40.7109375" customWidth="1"/>
    <col min="84" max="84" width="36.85546875" customWidth="1"/>
    <col min="85" max="85" width="56" customWidth="1"/>
    <col min="86" max="86" width="34.85546875" customWidth="1"/>
    <col min="87" max="87" width="34.7109375" customWidth="1"/>
    <col min="88" max="88" width="20.5703125" customWidth="1"/>
    <col min="89" max="89" width="21.140625" customWidth="1"/>
    <col min="90" max="96" width="73.42578125" customWidth="1"/>
  </cols>
  <sheetData>
    <row r="1" spans="1:92" x14ac:dyDescent="0.2">
      <c r="A1" s="23" t="s">
        <v>0</v>
      </c>
      <c r="B1" s="24" t="s">
        <v>7518</v>
      </c>
      <c r="C1" s="24" t="s">
        <v>7519</v>
      </c>
      <c r="D1" s="24" t="s">
        <v>7520</v>
      </c>
      <c r="E1" s="24" t="s">
        <v>3</v>
      </c>
      <c r="F1" s="24" t="s">
        <v>4</v>
      </c>
      <c r="G1" s="24" t="s">
        <v>5</v>
      </c>
      <c r="H1" s="24" t="s">
        <v>6</v>
      </c>
      <c r="I1" s="24" t="s">
        <v>7</v>
      </c>
      <c r="J1" s="24" t="s">
        <v>8</v>
      </c>
      <c r="K1" s="24" t="s">
        <v>7521</v>
      </c>
      <c r="L1" s="24" t="s">
        <v>10</v>
      </c>
      <c r="M1" s="24" t="s">
        <v>11</v>
      </c>
      <c r="N1" s="24" t="s">
        <v>13</v>
      </c>
      <c r="O1" s="24" t="s">
        <v>14</v>
      </c>
      <c r="P1" s="24" t="s">
        <v>15</v>
      </c>
      <c r="Q1" s="24" t="s">
        <v>16</v>
      </c>
      <c r="R1" s="24" t="s">
        <v>17</v>
      </c>
      <c r="S1" s="24" t="s">
        <v>19</v>
      </c>
      <c r="T1" s="24" t="s">
        <v>20</v>
      </c>
      <c r="U1" s="24" t="s">
        <v>7841</v>
      </c>
      <c r="V1" s="24" t="s">
        <v>7842</v>
      </c>
      <c r="W1" s="23" t="s">
        <v>22</v>
      </c>
      <c r="X1" s="23" t="s">
        <v>23</v>
      </c>
      <c r="Y1" s="23" t="s">
        <v>24</v>
      </c>
      <c r="Z1" s="23" t="s">
        <v>25</v>
      </c>
      <c r="AA1" s="23" t="s">
        <v>26</v>
      </c>
      <c r="AB1" s="23" t="s">
        <v>27</v>
      </c>
      <c r="AC1" s="23" t="s">
        <v>28</v>
      </c>
      <c r="AD1" s="23" t="s">
        <v>29</v>
      </c>
      <c r="AE1" s="23" t="s">
        <v>30</v>
      </c>
      <c r="AF1" s="23" t="s">
        <v>31</v>
      </c>
      <c r="AG1" s="23" t="s">
        <v>32</v>
      </c>
      <c r="AH1" s="23" t="s">
        <v>33</v>
      </c>
      <c r="AI1" s="23" t="s">
        <v>34</v>
      </c>
      <c r="AJ1" s="24" t="s">
        <v>7522</v>
      </c>
      <c r="AK1" s="24" t="s">
        <v>7523</v>
      </c>
      <c r="AL1" s="24" t="s">
        <v>37</v>
      </c>
      <c r="AM1" s="24" t="s">
        <v>38</v>
      </c>
      <c r="AN1" s="24" t="s">
        <v>39</v>
      </c>
      <c r="AO1" s="24" t="s">
        <v>40</v>
      </c>
      <c r="AP1" s="24" t="s">
        <v>41</v>
      </c>
      <c r="AQ1" s="24" t="s">
        <v>42</v>
      </c>
      <c r="AR1" s="24" t="s">
        <v>7524</v>
      </c>
      <c r="AS1" s="24" t="s">
        <v>44</v>
      </c>
      <c r="AT1" s="24" t="s">
        <v>45</v>
      </c>
      <c r="AU1" s="24" t="s">
        <v>47</v>
      </c>
      <c r="AV1" s="24" t="s">
        <v>48</v>
      </c>
      <c r="AW1" s="24" t="s">
        <v>49</v>
      </c>
      <c r="AX1" s="24" t="s">
        <v>50</v>
      </c>
      <c r="AY1" s="24" t="s">
        <v>51</v>
      </c>
      <c r="AZ1" s="24" t="s">
        <v>53</v>
      </c>
      <c r="BA1" s="24" t="s">
        <v>54</v>
      </c>
      <c r="BB1" s="24" t="s">
        <v>7843</v>
      </c>
      <c r="BC1" s="24" t="s">
        <v>7844</v>
      </c>
      <c r="BD1" s="24" t="s">
        <v>7845</v>
      </c>
      <c r="BE1" s="24" t="s">
        <v>7525</v>
      </c>
      <c r="BF1" s="24" t="s">
        <v>7526</v>
      </c>
      <c r="BG1" s="24" t="s">
        <v>7527</v>
      </c>
      <c r="BH1" s="24" t="s">
        <v>7528</v>
      </c>
      <c r="BI1" s="24" t="s">
        <v>7529</v>
      </c>
      <c r="BJ1" s="24" t="s">
        <v>7530</v>
      </c>
      <c r="BK1" s="24" t="s">
        <v>7531</v>
      </c>
      <c r="BL1" s="24" t="s">
        <v>7532</v>
      </c>
      <c r="BM1" s="23" t="s">
        <v>64</v>
      </c>
      <c r="BN1" s="24" t="s">
        <v>7533</v>
      </c>
      <c r="BO1" s="24" t="s">
        <v>7534</v>
      </c>
      <c r="BP1" s="24" t="s">
        <v>66</v>
      </c>
      <c r="BQ1" s="24" t="s">
        <v>7535</v>
      </c>
      <c r="BR1" s="24" t="s">
        <v>68</v>
      </c>
      <c r="BS1" s="24" t="s">
        <v>69</v>
      </c>
      <c r="BT1" s="24" t="s">
        <v>70</v>
      </c>
      <c r="BU1" s="23" t="s">
        <v>72</v>
      </c>
      <c r="BV1" s="23" t="s">
        <v>73</v>
      </c>
      <c r="BW1" s="24" t="s">
        <v>7536</v>
      </c>
      <c r="BX1" s="23" t="s">
        <v>75</v>
      </c>
      <c r="BY1" s="23" t="s">
        <v>76</v>
      </c>
      <c r="BZ1" s="23" t="s">
        <v>77</v>
      </c>
      <c r="CA1" s="23" t="s">
        <v>78</v>
      </c>
      <c r="CB1" s="23" t="s">
        <v>79</v>
      </c>
      <c r="CC1" s="23" t="s">
        <v>80</v>
      </c>
      <c r="CD1" s="23" t="s">
        <v>81</v>
      </c>
      <c r="CE1" s="23" t="s">
        <v>82</v>
      </c>
      <c r="CF1" s="23" t="s">
        <v>83</v>
      </c>
      <c r="CG1" s="23" t="s">
        <v>84</v>
      </c>
      <c r="CH1" s="24" t="s">
        <v>71</v>
      </c>
      <c r="CI1" s="24" t="s">
        <v>7846</v>
      </c>
      <c r="CJ1" s="23" t="s">
        <v>7537</v>
      </c>
      <c r="CK1" s="24" t="s">
        <v>7538</v>
      </c>
      <c r="CL1" s="24" t="s">
        <v>7539</v>
      </c>
      <c r="CM1" s="24" t="s">
        <v>7540</v>
      </c>
      <c r="CN1" s="24" t="s">
        <v>7847</v>
      </c>
    </row>
    <row r="2" spans="1:92" x14ac:dyDescent="0.2">
      <c r="A2" s="25">
        <v>42312.659146215279</v>
      </c>
      <c r="B2" s="24" t="s">
        <v>118</v>
      </c>
      <c r="C2" s="24" t="s">
        <v>118</v>
      </c>
      <c r="D2" s="24" t="s">
        <v>118</v>
      </c>
      <c r="E2" s="24" t="s">
        <v>118</v>
      </c>
      <c r="F2" s="24" t="s">
        <v>118</v>
      </c>
      <c r="G2" s="24" t="s">
        <v>118</v>
      </c>
      <c r="H2" s="24" t="s">
        <v>118</v>
      </c>
      <c r="I2" s="24" t="s">
        <v>118</v>
      </c>
      <c r="J2" s="24" t="s">
        <v>118</v>
      </c>
      <c r="K2" s="24" t="s">
        <v>118</v>
      </c>
      <c r="L2" s="24" t="s">
        <v>118</v>
      </c>
      <c r="M2" s="24" t="s">
        <v>118</v>
      </c>
      <c r="N2" s="24" t="s">
        <v>118</v>
      </c>
      <c r="O2" s="24" t="s">
        <v>118</v>
      </c>
      <c r="P2" s="24" t="s">
        <v>118</v>
      </c>
      <c r="Q2" s="24" t="s">
        <v>118</v>
      </c>
      <c r="R2" s="24" t="s">
        <v>118</v>
      </c>
      <c r="S2" s="24" t="s">
        <v>118</v>
      </c>
      <c r="T2" s="24" t="s">
        <v>118</v>
      </c>
      <c r="U2" s="23"/>
      <c r="V2" s="23"/>
      <c r="W2" s="24" t="s">
        <v>118</v>
      </c>
      <c r="X2" s="24" t="s">
        <v>118</v>
      </c>
      <c r="Y2" s="24" t="s">
        <v>118</v>
      </c>
      <c r="Z2" s="24" t="s">
        <v>118</v>
      </c>
      <c r="AA2" s="24" t="s">
        <v>118</v>
      </c>
      <c r="AB2" s="24" t="s">
        <v>118</v>
      </c>
      <c r="AC2" s="24" t="s">
        <v>118</v>
      </c>
      <c r="AD2" s="24" t="s">
        <v>118</v>
      </c>
      <c r="AE2" s="24" t="s">
        <v>118</v>
      </c>
      <c r="AF2" s="24" t="s">
        <v>118</v>
      </c>
      <c r="AG2" s="24" t="s">
        <v>118</v>
      </c>
      <c r="AH2" s="24" t="s">
        <v>118</v>
      </c>
      <c r="AI2" s="24" t="s">
        <v>118</v>
      </c>
      <c r="AJ2" s="24" t="s">
        <v>118</v>
      </c>
      <c r="AK2" s="24" t="s">
        <v>118</v>
      </c>
      <c r="AL2" s="24" t="s">
        <v>118</v>
      </c>
      <c r="AM2" s="24" t="s">
        <v>118</v>
      </c>
      <c r="AN2" s="24" t="s">
        <v>118</v>
      </c>
      <c r="AO2" s="24" t="s">
        <v>118</v>
      </c>
      <c r="AP2" s="24" t="s">
        <v>118</v>
      </c>
      <c r="AQ2" s="24" t="s">
        <v>118</v>
      </c>
      <c r="AR2" s="24" t="s">
        <v>118</v>
      </c>
      <c r="AS2" s="24" t="s">
        <v>118</v>
      </c>
      <c r="AT2" s="24" t="s">
        <v>118</v>
      </c>
      <c r="AU2" s="24" t="s">
        <v>118</v>
      </c>
      <c r="AV2" s="24" t="s">
        <v>118</v>
      </c>
      <c r="AW2" s="24" t="s">
        <v>118</v>
      </c>
      <c r="AX2" s="24" t="s">
        <v>118</v>
      </c>
      <c r="AY2" s="24" t="s">
        <v>118</v>
      </c>
      <c r="AZ2" s="24" t="s">
        <v>118</v>
      </c>
      <c r="BA2" s="24" t="s">
        <v>118</v>
      </c>
      <c r="BB2" s="23"/>
      <c r="BC2" s="23"/>
      <c r="BD2" s="23"/>
      <c r="BE2" s="24" t="s">
        <v>118</v>
      </c>
      <c r="BF2" s="24" t="s">
        <v>118</v>
      </c>
      <c r="BG2" s="24" t="s">
        <v>118</v>
      </c>
      <c r="BH2" s="24" t="s">
        <v>118</v>
      </c>
      <c r="BI2" s="24" t="s">
        <v>118</v>
      </c>
      <c r="BJ2" s="24" t="s">
        <v>118</v>
      </c>
      <c r="BK2" s="24" t="s">
        <v>86</v>
      </c>
      <c r="BL2" s="24" t="s">
        <v>86</v>
      </c>
      <c r="BM2" s="24" t="s">
        <v>125</v>
      </c>
      <c r="BN2" s="24" t="s">
        <v>125</v>
      </c>
      <c r="BO2" s="24" t="s">
        <v>125</v>
      </c>
      <c r="BP2" s="24" t="s">
        <v>125</v>
      </c>
      <c r="BQ2" s="24" t="s">
        <v>125</v>
      </c>
      <c r="BR2" s="24" t="s">
        <v>125</v>
      </c>
      <c r="BS2" s="24" t="s">
        <v>125</v>
      </c>
      <c r="BT2" s="24" t="s">
        <v>125</v>
      </c>
      <c r="BU2" s="24" t="s">
        <v>85</v>
      </c>
      <c r="BV2" s="24" t="s">
        <v>271</v>
      </c>
      <c r="BW2" s="24" t="s">
        <v>2716</v>
      </c>
      <c r="BX2" s="24" t="s">
        <v>4868</v>
      </c>
      <c r="BY2" s="24" t="s">
        <v>107</v>
      </c>
      <c r="BZ2" s="24" t="s">
        <v>3547</v>
      </c>
      <c r="CA2" s="24" t="s">
        <v>109</v>
      </c>
      <c r="CB2" s="24" t="s">
        <v>110</v>
      </c>
      <c r="CC2" s="23"/>
      <c r="CD2" s="24" t="s">
        <v>164</v>
      </c>
      <c r="CE2" s="24" t="s">
        <v>164</v>
      </c>
      <c r="CF2" s="24" t="s">
        <v>2552</v>
      </c>
      <c r="CG2" s="24" t="s">
        <v>2553</v>
      </c>
      <c r="CH2" s="24" t="s">
        <v>125</v>
      </c>
      <c r="CI2" s="24" t="s">
        <v>125</v>
      </c>
      <c r="CJ2" s="23"/>
      <c r="CK2" s="24" t="s">
        <v>118</v>
      </c>
      <c r="CL2" s="24" t="s">
        <v>118</v>
      </c>
      <c r="CM2" s="24" t="s">
        <v>118</v>
      </c>
      <c r="CN2" s="23"/>
    </row>
    <row r="3" spans="1:92" x14ac:dyDescent="0.2">
      <c r="A3" s="25">
        <v>42327.611783078704</v>
      </c>
      <c r="B3" s="24">
        <v>5</v>
      </c>
      <c r="C3" s="24">
        <v>5</v>
      </c>
      <c r="D3" s="24">
        <v>5</v>
      </c>
      <c r="E3" s="24">
        <v>2</v>
      </c>
      <c r="F3" s="24">
        <v>2</v>
      </c>
      <c r="G3" s="24">
        <v>5</v>
      </c>
      <c r="H3" s="24">
        <v>1</v>
      </c>
      <c r="I3" s="24">
        <v>2</v>
      </c>
      <c r="J3" s="24">
        <v>2</v>
      </c>
      <c r="K3" s="24">
        <v>3</v>
      </c>
      <c r="L3" s="24">
        <v>2</v>
      </c>
      <c r="M3" s="24">
        <v>5</v>
      </c>
      <c r="N3" s="24">
        <v>3</v>
      </c>
      <c r="O3" s="24">
        <v>4</v>
      </c>
      <c r="P3" s="24">
        <v>5</v>
      </c>
      <c r="Q3" s="24">
        <v>5</v>
      </c>
      <c r="R3" s="24">
        <v>2</v>
      </c>
      <c r="S3" s="24">
        <v>2</v>
      </c>
      <c r="T3" s="24">
        <v>5</v>
      </c>
      <c r="U3" s="23"/>
      <c r="V3" s="23"/>
      <c r="W3" s="24">
        <v>5</v>
      </c>
      <c r="X3" s="24">
        <v>4</v>
      </c>
      <c r="Y3" s="24">
        <v>5</v>
      </c>
      <c r="Z3" s="24">
        <v>5</v>
      </c>
      <c r="AA3" s="24">
        <v>4</v>
      </c>
      <c r="AB3" s="24">
        <v>4</v>
      </c>
      <c r="AC3" s="24">
        <v>3</v>
      </c>
      <c r="AD3" s="24">
        <v>4</v>
      </c>
      <c r="AE3" s="24">
        <v>4</v>
      </c>
      <c r="AF3" s="24">
        <v>5</v>
      </c>
      <c r="AG3" s="24">
        <v>4</v>
      </c>
      <c r="AH3" s="24">
        <v>5</v>
      </c>
      <c r="AI3" s="24">
        <v>4</v>
      </c>
      <c r="AJ3" s="24">
        <v>5</v>
      </c>
      <c r="AK3" s="24">
        <v>5</v>
      </c>
      <c r="AL3" s="24">
        <v>3</v>
      </c>
      <c r="AM3" s="24">
        <v>3</v>
      </c>
      <c r="AN3" s="24">
        <v>5</v>
      </c>
      <c r="AO3" s="24">
        <v>2</v>
      </c>
      <c r="AP3" s="24">
        <v>2</v>
      </c>
      <c r="AQ3" s="24">
        <v>2</v>
      </c>
      <c r="AR3" s="24">
        <v>3</v>
      </c>
      <c r="AS3" s="24">
        <v>3</v>
      </c>
      <c r="AT3" s="24">
        <v>5</v>
      </c>
      <c r="AU3" s="24">
        <v>2</v>
      </c>
      <c r="AV3" s="24">
        <v>4</v>
      </c>
      <c r="AW3" s="24">
        <v>5</v>
      </c>
      <c r="AX3" s="24">
        <v>5</v>
      </c>
      <c r="AY3" s="24">
        <v>2</v>
      </c>
      <c r="AZ3" s="24">
        <v>2</v>
      </c>
      <c r="BA3" s="24">
        <v>4</v>
      </c>
      <c r="BB3" s="23"/>
      <c r="BC3" s="23"/>
      <c r="BD3" s="23"/>
      <c r="BE3" s="24">
        <v>5</v>
      </c>
      <c r="BF3" s="24">
        <v>5</v>
      </c>
      <c r="BG3" s="24">
        <v>5</v>
      </c>
      <c r="BH3" s="24">
        <v>5</v>
      </c>
      <c r="BI3" s="24">
        <v>5</v>
      </c>
      <c r="BJ3" s="24">
        <v>5</v>
      </c>
      <c r="BK3" s="24" t="s">
        <v>85</v>
      </c>
      <c r="BL3" s="24" t="s">
        <v>85</v>
      </c>
      <c r="BM3" s="24" t="s">
        <v>85</v>
      </c>
      <c r="BN3" s="24" t="s">
        <v>85</v>
      </c>
      <c r="BO3" s="24" t="s">
        <v>85</v>
      </c>
      <c r="BP3" s="24" t="s">
        <v>85</v>
      </c>
      <c r="BQ3" s="24" t="s">
        <v>85</v>
      </c>
      <c r="BR3" s="24" t="s">
        <v>85</v>
      </c>
      <c r="BS3" s="24" t="s">
        <v>85</v>
      </c>
      <c r="BT3" s="24" t="s">
        <v>85</v>
      </c>
      <c r="BU3" s="24" t="s">
        <v>85</v>
      </c>
      <c r="BV3" s="24" t="s">
        <v>185</v>
      </c>
      <c r="BW3" s="24" t="s">
        <v>105</v>
      </c>
      <c r="BX3" s="24" t="s">
        <v>7285</v>
      </c>
      <c r="BY3" s="24" t="s">
        <v>107</v>
      </c>
      <c r="BZ3" s="24" t="s">
        <v>134</v>
      </c>
      <c r="CA3" s="24" t="s">
        <v>109</v>
      </c>
      <c r="CB3" s="24" t="s">
        <v>110</v>
      </c>
      <c r="CC3" s="24" t="s">
        <v>7541</v>
      </c>
      <c r="CD3" s="24" t="s">
        <v>193</v>
      </c>
      <c r="CE3" s="24" t="s">
        <v>164</v>
      </c>
      <c r="CF3" s="24" t="s">
        <v>114</v>
      </c>
      <c r="CG3" s="24" t="s">
        <v>115</v>
      </c>
      <c r="CH3" s="24" t="s">
        <v>85</v>
      </c>
      <c r="CI3" s="23"/>
      <c r="CJ3" s="23"/>
      <c r="CK3" s="24">
        <v>2</v>
      </c>
      <c r="CL3" s="24">
        <v>2</v>
      </c>
      <c r="CM3" s="24">
        <v>3</v>
      </c>
      <c r="CN3" s="23"/>
    </row>
    <row r="4" spans="1:92" x14ac:dyDescent="0.2">
      <c r="A4" s="25">
        <v>42334.722821759264</v>
      </c>
      <c r="B4" s="24">
        <v>1</v>
      </c>
      <c r="C4" s="24">
        <v>1</v>
      </c>
      <c r="D4" s="24" t="s">
        <v>118</v>
      </c>
      <c r="E4" s="24">
        <v>5</v>
      </c>
      <c r="F4" s="24">
        <v>5</v>
      </c>
      <c r="G4" s="24">
        <v>3</v>
      </c>
      <c r="H4" s="24" t="s">
        <v>118</v>
      </c>
      <c r="I4" s="24">
        <v>1</v>
      </c>
      <c r="J4" s="24">
        <v>2</v>
      </c>
      <c r="K4" s="24" t="s">
        <v>118</v>
      </c>
      <c r="L4" s="24">
        <v>3</v>
      </c>
      <c r="M4" s="24">
        <v>1</v>
      </c>
      <c r="N4" s="24" t="s">
        <v>118</v>
      </c>
      <c r="O4" s="24">
        <v>5</v>
      </c>
      <c r="P4" s="24">
        <v>3</v>
      </c>
      <c r="Q4" s="24">
        <v>5</v>
      </c>
      <c r="R4" s="24">
        <v>5</v>
      </c>
      <c r="S4" s="24">
        <v>3</v>
      </c>
      <c r="T4" s="24">
        <v>2</v>
      </c>
      <c r="U4" s="23"/>
      <c r="V4" s="23"/>
      <c r="W4" s="24">
        <v>3</v>
      </c>
      <c r="X4" s="24">
        <v>2</v>
      </c>
      <c r="Y4" s="24">
        <v>2</v>
      </c>
      <c r="Z4" s="24">
        <v>1</v>
      </c>
      <c r="AA4" s="24">
        <v>4</v>
      </c>
      <c r="AB4" s="24">
        <v>1</v>
      </c>
      <c r="AC4" s="24">
        <v>1</v>
      </c>
      <c r="AD4" s="24">
        <v>4</v>
      </c>
      <c r="AE4" s="24">
        <v>2</v>
      </c>
      <c r="AF4" s="24">
        <v>2</v>
      </c>
      <c r="AG4" s="24">
        <v>3</v>
      </c>
      <c r="AH4" s="24">
        <v>4</v>
      </c>
      <c r="AI4" s="24">
        <v>3</v>
      </c>
      <c r="AJ4" s="24">
        <v>1</v>
      </c>
      <c r="AK4" s="24">
        <v>1</v>
      </c>
      <c r="AL4" s="24">
        <v>5</v>
      </c>
      <c r="AM4" s="24">
        <v>5</v>
      </c>
      <c r="AN4" s="24">
        <v>5</v>
      </c>
      <c r="AO4" s="24">
        <v>1</v>
      </c>
      <c r="AP4" s="24">
        <v>1</v>
      </c>
      <c r="AQ4" s="24">
        <v>1</v>
      </c>
      <c r="AR4" s="24">
        <v>1</v>
      </c>
      <c r="AS4" s="24">
        <v>2</v>
      </c>
      <c r="AT4" s="24">
        <v>2</v>
      </c>
      <c r="AU4" s="24">
        <v>1</v>
      </c>
      <c r="AV4" s="24">
        <v>4</v>
      </c>
      <c r="AW4" s="24">
        <v>1</v>
      </c>
      <c r="AX4" s="24">
        <v>5</v>
      </c>
      <c r="AY4" s="24">
        <v>3</v>
      </c>
      <c r="AZ4" s="24">
        <v>2</v>
      </c>
      <c r="BA4" s="24">
        <v>1</v>
      </c>
      <c r="BB4" s="23"/>
      <c r="BC4" s="23"/>
      <c r="BD4" s="23"/>
      <c r="BE4" s="24">
        <v>4</v>
      </c>
      <c r="BF4" s="24">
        <v>4</v>
      </c>
      <c r="BG4" s="24">
        <v>5</v>
      </c>
      <c r="BH4" s="24">
        <v>5</v>
      </c>
      <c r="BI4" s="24">
        <v>5</v>
      </c>
      <c r="BJ4" s="24">
        <v>5</v>
      </c>
      <c r="BK4" s="24" t="s">
        <v>85</v>
      </c>
      <c r="BL4" s="24" t="s">
        <v>85</v>
      </c>
      <c r="BM4" s="24" t="s">
        <v>85</v>
      </c>
      <c r="BN4" s="24" t="s">
        <v>85</v>
      </c>
      <c r="BO4" s="24" t="s">
        <v>85</v>
      </c>
      <c r="BP4" s="24" t="s">
        <v>85</v>
      </c>
      <c r="BQ4" s="24" t="s">
        <v>85</v>
      </c>
      <c r="BR4" s="24" t="s">
        <v>85</v>
      </c>
      <c r="BS4" s="24" t="s">
        <v>85</v>
      </c>
      <c r="BT4" s="24" t="s">
        <v>85</v>
      </c>
      <c r="BU4" s="24" t="s">
        <v>85</v>
      </c>
      <c r="BV4" s="24" t="s">
        <v>555</v>
      </c>
      <c r="BW4" s="24" t="s">
        <v>1057</v>
      </c>
      <c r="BX4" s="24" t="s">
        <v>187</v>
      </c>
      <c r="BY4" s="24" t="s">
        <v>107</v>
      </c>
      <c r="BZ4" s="24" t="s">
        <v>134</v>
      </c>
      <c r="CA4" s="24" t="s">
        <v>109</v>
      </c>
      <c r="CB4" s="24" t="s">
        <v>2178</v>
      </c>
      <c r="CC4" s="24" t="s">
        <v>7542</v>
      </c>
      <c r="CD4" s="24" t="s">
        <v>7543</v>
      </c>
      <c r="CE4" s="24" t="s">
        <v>7544</v>
      </c>
      <c r="CF4" s="24" t="s">
        <v>114</v>
      </c>
      <c r="CG4" s="24" t="s">
        <v>115</v>
      </c>
      <c r="CH4" s="24" t="s">
        <v>85</v>
      </c>
      <c r="CI4" s="23"/>
      <c r="CJ4" s="24" t="s">
        <v>7545</v>
      </c>
      <c r="CK4" s="24">
        <v>4</v>
      </c>
      <c r="CL4" s="24">
        <v>5</v>
      </c>
      <c r="CM4" s="24">
        <v>3</v>
      </c>
      <c r="CN4" s="23"/>
    </row>
    <row r="5" spans="1:92" x14ac:dyDescent="0.2">
      <c r="A5" s="25">
        <v>42339.442861157411</v>
      </c>
      <c r="B5" s="24">
        <v>3</v>
      </c>
      <c r="C5" s="24">
        <v>4</v>
      </c>
      <c r="D5" s="24">
        <v>4</v>
      </c>
      <c r="E5" s="24">
        <v>1</v>
      </c>
      <c r="F5" s="24">
        <v>1</v>
      </c>
      <c r="G5" s="24">
        <v>3</v>
      </c>
      <c r="H5" s="24">
        <v>5</v>
      </c>
      <c r="I5" s="24">
        <v>2</v>
      </c>
      <c r="J5" s="24">
        <v>2</v>
      </c>
      <c r="K5" s="24">
        <v>3</v>
      </c>
      <c r="L5" s="24">
        <v>4</v>
      </c>
      <c r="M5" s="24">
        <v>5</v>
      </c>
      <c r="N5" s="24">
        <v>2</v>
      </c>
      <c r="O5" s="24">
        <v>5</v>
      </c>
      <c r="P5" s="24">
        <v>4</v>
      </c>
      <c r="Q5" s="24">
        <v>2</v>
      </c>
      <c r="R5" s="24">
        <v>4</v>
      </c>
      <c r="S5" s="24">
        <v>1</v>
      </c>
      <c r="T5" s="24">
        <v>1</v>
      </c>
      <c r="U5" s="23"/>
      <c r="V5" s="23"/>
      <c r="W5" s="24">
        <v>2</v>
      </c>
      <c r="X5" s="24">
        <v>4</v>
      </c>
      <c r="Y5" s="24">
        <v>4</v>
      </c>
      <c r="Z5" s="24">
        <v>4</v>
      </c>
      <c r="AA5" s="24">
        <v>2</v>
      </c>
      <c r="AB5" s="24">
        <v>2</v>
      </c>
      <c r="AC5" s="24">
        <v>2</v>
      </c>
      <c r="AD5" s="24">
        <v>5</v>
      </c>
      <c r="AE5" s="24">
        <v>4</v>
      </c>
      <c r="AF5" s="24">
        <v>5</v>
      </c>
      <c r="AG5" s="24">
        <v>5</v>
      </c>
      <c r="AH5" s="24">
        <v>2</v>
      </c>
      <c r="AI5" s="24">
        <v>4</v>
      </c>
      <c r="AJ5" s="24">
        <v>2</v>
      </c>
      <c r="AK5" s="24">
        <v>3</v>
      </c>
      <c r="AL5" s="24">
        <v>1</v>
      </c>
      <c r="AM5" s="24">
        <v>1</v>
      </c>
      <c r="AN5" s="24">
        <v>2</v>
      </c>
      <c r="AO5" s="24">
        <v>2</v>
      </c>
      <c r="AP5" s="24">
        <v>2</v>
      </c>
      <c r="AQ5" s="24">
        <v>1</v>
      </c>
      <c r="AR5" s="24">
        <v>2</v>
      </c>
      <c r="AS5" s="24">
        <v>4</v>
      </c>
      <c r="AT5" s="24">
        <v>4</v>
      </c>
      <c r="AU5" s="24">
        <v>1</v>
      </c>
      <c r="AV5" s="24">
        <v>4</v>
      </c>
      <c r="AW5" s="24">
        <v>4</v>
      </c>
      <c r="AX5" s="24">
        <v>2</v>
      </c>
      <c r="AY5" s="24">
        <v>1</v>
      </c>
      <c r="AZ5" s="24">
        <v>1</v>
      </c>
      <c r="BA5" s="24">
        <v>1</v>
      </c>
      <c r="BB5" s="23"/>
      <c r="BC5" s="23"/>
      <c r="BD5" s="23"/>
      <c r="BE5" s="24">
        <v>4</v>
      </c>
      <c r="BF5" s="24">
        <v>4</v>
      </c>
      <c r="BG5" s="24">
        <v>3</v>
      </c>
      <c r="BH5" s="24">
        <v>2</v>
      </c>
      <c r="BI5" s="24">
        <v>3</v>
      </c>
      <c r="BJ5" s="24">
        <v>3</v>
      </c>
      <c r="BK5" s="24" t="s">
        <v>85</v>
      </c>
      <c r="BL5" s="24" t="s">
        <v>85</v>
      </c>
      <c r="BM5" s="24" t="s">
        <v>85</v>
      </c>
      <c r="BN5" s="24" t="s">
        <v>85</v>
      </c>
      <c r="BO5" s="24" t="s">
        <v>85</v>
      </c>
      <c r="BP5" s="24" t="s">
        <v>85</v>
      </c>
      <c r="BQ5" s="24" t="s">
        <v>86</v>
      </c>
      <c r="BR5" s="24" t="s">
        <v>86</v>
      </c>
      <c r="BS5" s="24" t="s">
        <v>86</v>
      </c>
      <c r="BT5" s="24" t="s">
        <v>86</v>
      </c>
      <c r="BU5" s="24" t="s">
        <v>85</v>
      </c>
      <c r="BV5" s="24" t="s">
        <v>940</v>
      </c>
      <c r="BW5" s="24" t="s">
        <v>105</v>
      </c>
      <c r="BX5" s="24" t="s">
        <v>106</v>
      </c>
      <c r="BY5" s="24" t="s">
        <v>159</v>
      </c>
      <c r="BZ5" s="24" t="s">
        <v>134</v>
      </c>
      <c r="CA5" s="24" t="s">
        <v>109</v>
      </c>
      <c r="CB5" s="24" t="s">
        <v>110</v>
      </c>
      <c r="CC5" s="23"/>
      <c r="CD5" s="24" t="s">
        <v>7543</v>
      </c>
      <c r="CE5" s="24" t="s">
        <v>138</v>
      </c>
      <c r="CF5" s="24" t="s">
        <v>114</v>
      </c>
      <c r="CG5" s="24" t="s">
        <v>115</v>
      </c>
      <c r="CH5" s="24" t="s">
        <v>86</v>
      </c>
      <c r="CI5" s="23"/>
      <c r="CJ5" s="24" t="s">
        <v>7546</v>
      </c>
      <c r="CK5" s="24">
        <v>2</v>
      </c>
      <c r="CL5" s="24">
        <v>4</v>
      </c>
      <c r="CM5" s="24">
        <v>2</v>
      </c>
      <c r="CN5" s="23"/>
    </row>
    <row r="6" spans="1:92" x14ac:dyDescent="0.2">
      <c r="A6" s="25">
        <v>42340.410228425928</v>
      </c>
      <c r="B6" s="24">
        <v>2</v>
      </c>
      <c r="C6" s="24">
        <v>5</v>
      </c>
      <c r="D6" s="24">
        <v>3</v>
      </c>
      <c r="E6" s="24">
        <v>3</v>
      </c>
      <c r="F6" s="24">
        <v>1</v>
      </c>
      <c r="G6" s="24">
        <v>3</v>
      </c>
      <c r="H6" s="24">
        <v>4</v>
      </c>
      <c r="I6" s="24">
        <v>4</v>
      </c>
      <c r="J6" s="24">
        <v>4</v>
      </c>
      <c r="K6" s="24">
        <v>2</v>
      </c>
      <c r="L6" s="24">
        <v>1</v>
      </c>
      <c r="M6" s="24">
        <v>3</v>
      </c>
      <c r="N6" s="24">
        <v>1</v>
      </c>
      <c r="O6" s="24">
        <v>5</v>
      </c>
      <c r="P6" s="24">
        <v>5</v>
      </c>
      <c r="Q6" s="24">
        <v>4</v>
      </c>
      <c r="R6" s="24">
        <v>3</v>
      </c>
      <c r="S6" s="24">
        <v>1</v>
      </c>
      <c r="T6" s="24">
        <v>1</v>
      </c>
      <c r="U6" s="23"/>
      <c r="V6" s="23"/>
      <c r="W6" s="24">
        <v>4</v>
      </c>
      <c r="X6" s="24">
        <v>3</v>
      </c>
      <c r="Y6" s="24">
        <v>3</v>
      </c>
      <c r="Z6" s="24">
        <v>2</v>
      </c>
      <c r="AA6" s="24">
        <v>4</v>
      </c>
      <c r="AB6" s="24">
        <v>4</v>
      </c>
      <c r="AC6" s="24">
        <v>2</v>
      </c>
      <c r="AD6" s="24">
        <v>1</v>
      </c>
      <c r="AE6" s="24">
        <v>3</v>
      </c>
      <c r="AF6" s="24">
        <v>1</v>
      </c>
      <c r="AG6" s="24">
        <v>2</v>
      </c>
      <c r="AH6" s="24">
        <v>5</v>
      </c>
      <c r="AI6" s="24">
        <v>2</v>
      </c>
      <c r="AJ6" s="24" t="s">
        <v>118</v>
      </c>
      <c r="AK6" s="24" t="s">
        <v>118</v>
      </c>
      <c r="AL6" s="24" t="s">
        <v>118</v>
      </c>
      <c r="AM6" s="24" t="s">
        <v>118</v>
      </c>
      <c r="AN6" s="24" t="s">
        <v>118</v>
      </c>
      <c r="AO6" s="24" t="s">
        <v>118</v>
      </c>
      <c r="AP6" s="24" t="s">
        <v>118</v>
      </c>
      <c r="AQ6" s="24" t="s">
        <v>118</v>
      </c>
      <c r="AR6" s="24" t="s">
        <v>118</v>
      </c>
      <c r="AS6" s="24" t="s">
        <v>118</v>
      </c>
      <c r="AT6" s="24" t="s">
        <v>118</v>
      </c>
      <c r="AU6" s="24" t="s">
        <v>118</v>
      </c>
      <c r="AV6" s="24" t="s">
        <v>118</v>
      </c>
      <c r="AW6" s="24" t="s">
        <v>118</v>
      </c>
      <c r="AX6" s="24" t="s">
        <v>118</v>
      </c>
      <c r="AY6" s="24" t="s">
        <v>118</v>
      </c>
      <c r="AZ6" s="24" t="s">
        <v>118</v>
      </c>
      <c r="BA6" s="24" t="s">
        <v>118</v>
      </c>
      <c r="BB6" s="23"/>
      <c r="BC6" s="23"/>
      <c r="BD6" s="23"/>
      <c r="BE6" s="24">
        <v>5</v>
      </c>
      <c r="BF6" s="24">
        <v>5</v>
      </c>
      <c r="BG6" s="24">
        <v>4</v>
      </c>
      <c r="BH6" s="24">
        <v>5</v>
      </c>
      <c r="BI6" s="24">
        <v>4</v>
      </c>
      <c r="BJ6" s="24">
        <v>5</v>
      </c>
      <c r="BK6" s="24" t="s">
        <v>85</v>
      </c>
      <c r="BL6" s="24" t="s">
        <v>86</v>
      </c>
      <c r="BM6" s="24" t="s">
        <v>85</v>
      </c>
      <c r="BN6" s="24" t="s">
        <v>85</v>
      </c>
      <c r="BO6" s="24" t="s">
        <v>86</v>
      </c>
      <c r="BP6" s="24" t="s">
        <v>85</v>
      </c>
      <c r="BQ6" s="24" t="s">
        <v>86</v>
      </c>
      <c r="BR6" s="24" t="s">
        <v>86</v>
      </c>
      <c r="BS6" s="24" t="s">
        <v>86</v>
      </c>
      <c r="BT6" s="24" t="s">
        <v>85</v>
      </c>
      <c r="BU6" s="24" t="s">
        <v>85</v>
      </c>
      <c r="BV6" s="24" t="s">
        <v>465</v>
      </c>
      <c r="BW6" s="24" t="s">
        <v>1114</v>
      </c>
      <c r="BX6" s="24" t="s">
        <v>4868</v>
      </c>
      <c r="BY6" s="23"/>
      <c r="BZ6" s="24" t="s">
        <v>160</v>
      </c>
      <c r="CA6" s="24" t="s">
        <v>109</v>
      </c>
      <c r="CB6" s="24" t="s">
        <v>7397</v>
      </c>
      <c r="CC6" s="24" t="s">
        <v>111</v>
      </c>
      <c r="CD6" s="23"/>
      <c r="CE6" s="23"/>
      <c r="CF6" s="24" t="s">
        <v>7547</v>
      </c>
      <c r="CG6" s="23"/>
      <c r="CH6" s="24" t="s">
        <v>85</v>
      </c>
      <c r="CI6" s="23"/>
      <c r="CJ6" s="23"/>
      <c r="CK6" s="24">
        <v>3</v>
      </c>
      <c r="CL6" s="24" t="s">
        <v>118</v>
      </c>
      <c r="CM6" s="24">
        <v>2</v>
      </c>
      <c r="CN6" s="23"/>
    </row>
    <row r="7" spans="1:92" x14ac:dyDescent="0.2">
      <c r="A7" s="25">
        <v>42340.448495127319</v>
      </c>
      <c r="B7" s="24">
        <v>1</v>
      </c>
      <c r="C7" s="24">
        <v>1</v>
      </c>
      <c r="D7" s="24">
        <v>1</v>
      </c>
      <c r="E7" s="24">
        <v>1</v>
      </c>
      <c r="F7" s="24">
        <v>5</v>
      </c>
      <c r="G7" s="24">
        <v>4</v>
      </c>
      <c r="H7" s="24">
        <v>2</v>
      </c>
      <c r="I7" s="24">
        <v>2</v>
      </c>
      <c r="J7" s="24">
        <v>1</v>
      </c>
      <c r="K7" s="24">
        <v>3</v>
      </c>
      <c r="L7" s="24">
        <v>2</v>
      </c>
      <c r="M7" s="24">
        <v>5</v>
      </c>
      <c r="N7" s="24">
        <v>1</v>
      </c>
      <c r="O7" s="24">
        <v>1</v>
      </c>
      <c r="P7" s="24">
        <v>2</v>
      </c>
      <c r="Q7" s="24">
        <v>4</v>
      </c>
      <c r="R7" s="24">
        <v>3</v>
      </c>
      <c r="S7" s="24">
        <v>1</v>
      </c>
      <c r="T7" s="24">
        <v>1</v>
      </c>
      <c r="U7" s="23"/>
      <c r="V7" s="23"/>
      <c r="W7" s="24">
        <v>3</v>
      </c>
      <c r="X7" s="24">
        <v>2</v>
      </c>
      <c r="Y7" s="24">
        <v>3</v>
      </c>
      <c r="Z7" s="24">
        <v>3</v>
      </c>
      <c r="AA7" s="24">
        <v>3</v>
      </c>
      <c r="AB7" s="24">
        <v>2</v>
      </c>
      <c r="AC7" s="24">
        <v>3</v>
      </c>
      <c r="AD7" s="24">
        <v>3</v>
      </c>
      <c r="AE7" s="24">
        <v>3</v>
      </c>
      <c r="AF7" s="24">
        <v>3</v>
      </c>
      <c r="AG7" s="24">
        <v>3</v>
      </c>
      <c r="AH7" s="24">
        <v>4</v>
      </c>
      <c r="AI7" s="24">
        <v>3</v>
      </c>
      <c r="AJ7" s="24">
        <v>1</v>
      </c>
      <c r="AK7" s="24">
        <v>3</v>
      </c>
      <c r="AL7" s="24">
        <v>3</v>
      </c>
      <c r="AM7" s="24">
        <v>5</v>
      </c>
      <c r="AN7" s="24">
        <v>4</v>
      </c>
      <c r="AO7" s="24">
        <v>4</v>
      </c>
      <c r="AP7" s="24">
        <v>1</v>
      </c>
      <c r="AQ7" s="24">
        <v>1</v>
      </c>
      <c r="AR7" s="24">
        <v>3</v>
      </c>
      <c r="AS7" s="24">
        <v>1</v>
      </c>
      <c r="AT7" s="24">
        <v>5</v>
      </c>
      <c r="AU7" s="24">
        <v>1</v>
      </c>
      <c r="AV7" s="24">
        <v>2</v>
      </c>
      <c r="AW7" s="24">
        <v>3</v>
      </c>
      <c r="AX7" s="24">
        <v>4</v>
      </c>
      <c r="AY7" s="24">
        <v>2</v>
      </c>
      <c r="AZ7" s="24">
        <v>1</v>
      </c>
      <c r="BA7" s="24">
        <v>1</v>
      </c>
      <c r="BB7" s="23"/>
      <c r="BC7" s="23"/>
      <c r="BD7" s="23"/>
      <c r="BE7" s="24">
        <v>4</v>
      </c>
      <c r="BF7" s="24">
        <v>4</v>
      </c>
      <c r="BG7" s="24">
        <v>5</v>
      </c>
      <c r="BH7" s="24">
        <v>2</v>
      </c>
      <c r="BI7" s="24">
        <v>2</v>
      </c>
      <c r="BJ7" s="24">
        <v>5</v>
      </c>
      <c r="BK7" s="24" t="s">
        <v>85</v>
      </c>
      <c r="BL7" s="24" t="s">
        <v>85</v>
      </c>
      <c r="BM7" s="24" t="s">
        <v>85</v>
      </c>
      <c r="BN7" s="24" t="s">
        <v>85</v>
      </c>
      <c r="BO7" s="24" t="s">
        <v>85</v>
      </c>
      <c r="BP7" s="24" t="s">
        <v>86</v>
      </c>
      <c r="BQ7" s="24" t="s">
        <v>86</v>
      </c>
      <c r="BR7" s="24" t="s">
        <v>85</v>
      </c>
      <c r="BS7" s="24" t="s">
        <v>85</v>
      </c>
      <c r="BT7" s="24" t="s">
        <v>85</v>
      </c>
      <c r="BU7" s="24" t="s">
        <v>85</v>
      </c>
      <c r="BV7" s="24" t="s">
        <v>1170</v>
      </c>
      <c r="BW7" s="24" t="s">
        <v>105</v>
      </c>
      <c r="BX7" s="24" t="s">
        <v>106</v>
      </c>
      <c r="BY7" s="24" t="s">
        <v>107</v>
      </c>
      <c r="BZ7" s="24" t="s">
        <v>134</v>
      </c>
      <c r="CA7" s="24" t="s">
        <v>109</v>
      </c>
      <c r="CB7" s="24" t="s">
        <v>387</v>
      </c>
      <c r="CC7" s="24" t="s">
        <v>7548</v>
      </c>
      <c r="CD7" s="24" t="s">
        <v>193</v>
      </c>
      <c r="CE7" s="24" t="s">
        <v>7549</v>
      </c>
      <c r="CF7" s="24" t="s">
        <v>114</v>
      </c>
      <c r="CG7" s="24" t="s">
        <v>115</v>
      </c>
      <c r="CH7" s="24" t="s">
        <v>86</v>
      </c>
      <c r="CI7" s="23"/>
      <c r="CJ7" s="23"/>
      <c r="CK7" s="24">
        <v>3</v>
      </c>
      <c r="CL7" s="24">
        <v>3</v>
      </c>
      <c r="CM7" s="24">
        <v>1</v>
      </c>
      <c r="CN7" s="23"/>
    </row>
    <row r="8" spans="1:92" x14ac:dyDescent="0.2">
      <c r="A8" s="25">
        <v>42342.541583472223</v>
      </c>
      <c r="B8" s="24">
        <v>3</v>
      </c>
      <c r="C8" s="24">
        <v>5</v>
      </c>
      <c r="D8" s="24">
        <v>5</v>
      </c>
      <c r="E8" s="24">
        <v>1</v>
      </c>
      <c r="F8" s="24">
        <v>3</v>
      </c>
      <c r="G8" s="24">
        <v>5</v>
      </c>
      <c r="H8" s="24">
        <v>2</v>
      </c>
      <c r="I8" s="24">
        <v>3</v>
      </c>
      <c r="J8" s="24">
        <v>4</v>
      </c>
      <c r="K8" s="24">
        <v>4</v>
      </c>
      <c r="L8" s="24">
        <v>4</v>
      </c>
      <c r="M8" s="24">
        <v>2</v>
      </c>
      <c r="N8" s="24">
        <v>1</v>
      </c>
      <c r="O8" s="24">
        <v>5</v>
      </c>
      <c r="P8" s="24">
        <v>5</v>
      </c>
      <c r="Q8" s="24">
        <v>5</v>
      </c>
      <c r="R8" s="24">
        <v>5</v>
      </c>
      <c r="S8" s="24">
        <v>2</v>
      </c>
      <c r="T8" s="24">
        <v>5</v>
      </c>
      <c r="U8" s="23"/>
      <c r="V8" s="23"/>
      <c r="W8" s="24">
        <v>3</v>
      </c>
      <c r="X8" s="24">
        <v>2</v>
      </c>
      <c r="Y8" s="24">
        <v>1</v>
      </c>
      <c r="Z8" s="24">
        <v>4</v>
      </c>
      <c r="AA8" s="24">
        <v>3</v>
      </c>
      <c r="AB8" s="24">
        <v>4</v>
      </c>
      <c r="AC8" s="24">
        <v>2</v>
      </c>
      <c r="AD8" s="24">
        <v>4</v>
      </c>
      <c r="AE8" s="24">
        <v>2</v>
      </c>
      <c r="AF8" s="24">
        <v>3</v>
      </c>
      <c r="AG8" s="24">
        <v>3</v>
      </c>
      <c r="AH8" s="24">
        <v>5</v>
      </c>
      <c r="AI8" s="24">
        <v>4</v>
      </c>
      <c r="AJ8" s="24">
        <v>3</v>
      </c>
      <c r="AK8" s="24">
        <v>5</v>
      </c>
      <c r="AL8" s="24">
        <v>1</v>
      </c>
      <c r="AM8" s="24">
        <v>3</v>
      </c>
      <c r="AN8" s="24">
        <v>4</v>
      </c>
      <c r="AO8" s="24">
        <v>2</v>
      </c>
      <c r="AP8" s="24">
        <v>3</v>
      </c>
      <c r="AQ8" s="24">
        <v>4</v>
      </c>
      <c r="AR8" s="24">
        <v>4</v>
      </c>
      <c r="AS8" s="24">
        <v>5</v>
      </c>
      <c r="AT8" s="24">
        <v>3</v>
      </c>
      <c r="AU8" s="24">
        <v>1</v>
      </c>
      <c r="AV8" s="24">
        <v>5</v>
      </c>
      <c r="AW8" s="24">
        <v>5</v>
      </c>
      <c r="AX8" s="24">
        <v>5</v>
      </c>
      <c r="AY8" s="24">
        <v>4</v>
      </c>
      <c r="AZ8" s="24">
        <v>2</v>
      </c>
      <c r="BA8" s="24">
        <v>4</v>
      </c>
      <c r="BB8" s="23"/>
      <c r="BC8" s="23"/>
      <c r="BD8" s="23"/>
      <c r="BE8" s="24">
        <v>5</v>
      </c>
      <c r="BF8" s="24">
        <v>5</v>
      </c>
      <c r="BG8" s="24">
        <v>4</v>
      </c>
      <c r="BH8" s="24">
        <v>3</v>
      </c>
      <c r="BI8" s="24">
        <v>3</v>
      </c>
      <c r="BJ8" s="24">
        <v>4</v>
      </c>
      <c r="BK8" s="24" t="s">
        <v>86</v>
      </c>
      <c r="BL8" s="24" t="s">
        <v>85</v>
      </c>
      <c r="BM8" s="24" t="s">
        <v>85</v>
      </c>
      <c r="BN8" s="24" t="s">
        <v>85</v>
      </c>
      <c r="BO8" s="24" t="s">
        <v>85</v>
      </c>
      <c r="BP8" s="24" t="s">
        <v>85</v>
      </c>
      <c r="BQ8" s="24" t="s">
        <v>125</v>
      </c>
      <c r="BR8" s="24" t="s">
        <v>125</v>
      </c>
      <c r="BS8" s="24" t="s">
        <v>85</v>
      </c>
      <c r="BT8" s="24" t="s">
        <v>85</v>
      </c>
      <c r="BU8" s="24" t="s">
        <v>85</v>
      </c>
      <c r="BV8" s="24" t="s">
        <v>104</v>
      </c>
      <c r="BW8" s="24" t="s">
        <v>1057</v>
      </c>
      <c r="BX8" s="24" t="s">
        <v>106</v>
      </c>
      <c r="BY8" s="24" t="s">
        <v>107</v>
      </c>
      <c r="BZ8" s="24" t="s">
        <v>134</v>
      </c>
      <c r="CA8" s="24" t="s">
        <v>109</v>
      </c>
      <c r="CB8" s="24" t="s">
        <v>5303</v>
      </c>
      <c r="CC8" s="24" t="s">
        <v>7550</v>
      </c>
      <c r="CD8" s="24" t="s">
        <v>164</v>
      </c>
      <c r="CE8" s="24" t="s">
        <v>7543</v>
      </c>
      <c r="CF8" s="24" t="s">
        <v>114</v>
      </c>
      <c r="CG8" s="24" t="s">
        <v>115</v>
      </c>
      <c r="CH8" s="24" t="s">
        <v>86</v>
      </c>
      <c r="CI8" s="23"/>
      <c r="CJ8" s="24" t="s">
        <v>7551</v>
      </c>
      <c r="CK8" s="24">
        <v>2</v>
      </c>
      <c r="CL8" s="24">
        <v>1</v>
      </c>
      <c r="CM8" s="24">
        <v>5</v>
      </c>
      <c r="CN8" s="23"/>
    </row>
    <row r="9" spans="1:92" x14ac:dyDescent="0.2">
      <c r="A9" s="25">
        <v>42343.314809270829</v>
      </c>
      <c r="B9" s="24">
        <v>3</v>
      </c>
      <c r="C9" s="24">
        <v>5</v>
      </c>
      <c r="D9" s="24">
        <v>5</v>
      </c>
      <c r="E9" s="24">
        <v>4</v>
      </c>
      <c r="F9" s="24">
        <v>1</v>
      </c>
      <c r="G9" s="24">
        <v>4</v>
      </c>
      <c r="H9" s="24">
        <v>4</v>
      </c>
      <c r="I9" s="24">
        <v>3</v>
      </c>
      <c r="J9" s="24">
        <v>4</v>
      </c>
      <c r="K9" s="24">
        <v>5</v>
      </c>
      <c r="L9" s="24">
        <v>4</v>
      </c>
      <c r="M9" s="24">
        <v>3</v>
      </c>
      <c r="N9" s="24">
        <v>1</v>
      </c>
      <c r="O9" s="24">
        <v>5</v>
      </c>
      <c r="P9" s="24">
        <v>4</v>
      </c>
      <c r="Q9" s="24">
        <v>5</v>
      </c>
      <c r="R9" s="24">
        <v>5</v>
      </c>
      <c r="S9" s="24">
        <v>1</v>
      </c>
      <c r="T9" s="24">
        <v>2</v>
      </c>
      <c r="U9" s="23"/>
      <c r="V9" s="23"/>
      <c r="W9" s="24">
        <v>3</v>
      </c>
      <c r="X9" s="24">
        <v>1</v>
      </c>
      <c r="Y9" s="24">
        <v>4</v>
      </c>
      <c r="Z9" s="24">
        <v>3</v>
      </c>
      <c r="AA9" s="24">
        <v>3</v>
      </c>
      <c r="AB9" s="24">
        <v>2</v>
      </c>
      <c r="AC9" s="24">
        <v>4</v>
      </c>
      <c r="AD9" s="24">
        <v>3</v>
      </c>
      <c r="AE9" s="24">
        <v>1</v>
      </c>
      <c r="AF9" s="24">
        <v>2</v>
      </c>
      <c r="AG9" s="24">
        <v>3</v>
      </c>
      <c r="AH9" s="24">
        <v>3</v>
      </c>
      <c r="AI9" s="24">
        <v>2</v>
      </c>
      <c r="AJ9" s="24">
        <v>4</v>
      </c>
      <c r="AK9" s="24">
        <v>5</v>
      </c>
      <c r="AL9" s="24">
        <v>4</v>
      </c>
      <c r="AM9" s="24">
        <v>1</v>
      </c>
      <c r="AN9" s="24">
        <v>4</v>
      </c>
      <c r="AO9" s="24">
        <v>4</v>
      </c>
      <c r="AP9" s="24">
        <v>3</v>
      </c>
      <c r="AQ9" s="24">
        <v>4</v>
      </c>
      <c r="AR9" s="24">
        <v>5</v>
      </c>
      <c r="AS9" s="24">
        <v>5</v>
      </c>
      <c r="AT9" s="24">
        <v>4</v>
      </c>
      <c r="AU9" s="24">
        <v>2</v>
      </c>
      <c r="AV9" s="24">
        <v>5</v>
      </c>
      <c r="AW9" s="24">
        <v>4</v>
      </c>
      <c r="AX9" s="24">
        <v>5</v>
      </c>
      <c r="AY9" s="24">
        <v>4</v>
      </c>
      <c r="AZ9" s="24">
        <v>2</v>
      </c>
      <c r="BA9" s="24">
        <v>2</v>
      </c>
      <c r="BB9" s="23"/>
      <c r="BC9" s="23"/>
      <c r="BD9" s="23"/>
      <c r="BE9" s="24">
        <v>5</v>
      </c>
      <c r="BF9" s="24">
        <v>3</v>
      </c>
      <c r="BG9" s="24">
        <v>2</v>
      </c>
      <c r="BH9" s="24">
        <v>3</v>
      </c>
      <c r="BI9" s="24">
        <v>4</v>
      </c>
      <c r="BJ9" s="24">
        <v>4</v>
      </c>
      <c r="BK9" s="24" t="s">
        <v>85</v>
      </c>
      <c r="BL9" s="24" t="s">
        <v>85</v>
      </c>
      <c r="BM9" s="24" t="s">
        <v>85</v>
      </c>
      <c r="BN9" s="24" t="s">
        <v>85</v>
      </c>
      <c r="BO9" s="24" t="s">
        <v>85</v>
      </c>
      <c r="BP9" s="24" t="s">
        <v>85</v>
      </c>
      <c r="BQ9" s="24" t="s">
        <v>85</v>
      </c>
      <c r="BR9" s="24" t="s">
        <v>85</v>
      </c>
      <c r="BS9" s="24" t="s">
        <v>85</v>
      </c>
      <c r="BT9" s="24" t="s">
        <v>85</v>
      </c>
      <c r="BU9" s="24" t="s">
        <v>85</v>
      </c>
      <c r="BV9" s="24" t="s">
        <v>104</v>
      </c>
      <c r="BW9" s="24" t="s">
        <v>7552</v>
      </c>
      <c r="BX9" s="24" t="s">
        <v>1201</v>
      </c>
      <c r="BY9" s="24" t="s">
        <v>159</v>
      </c>
      <c r="BZ9" s="24" t="s">
        <v>160</v>
      </c>
      <c r="CA9" s="24" t="s">
        <v>109</v>
      </c>
      <c r="CB9" s="24" t="s">
        <v>110</v>
      </c>
      <c r="CC9" s="23"/>
      <c r="CD9" s="24" t="s">
        <v>138</v>
      </c>
      <c r="CE9" s="24" t="s">
        <v>7553</v>
      </c>
      <c r="CF9" s="24" t="s">
        <v>114</v>
      </c>
      <c r="CG9" s="24" t="s">
        <v>115</v>
      </c>
      <c r="CH9" s="24" t="s">
        <v>85</v>
      </c>
      <c r="CI9" s="23"/>
      <c r="CJ9" s="24" t="s">
        <v>7554</v>
      </c>
      <c r="CK9" s="24">
        <v>5</v>
      </c>
      <c r="CL9" s="24">
        <v>4</v>
      </c>
      <c r="CM9" s="24">
        <v>2</v>
      </c>
      <c r="CN9" s="23"/>
    </row>
    <row r="10" spans="1:92" x14ac:dyDescent="0.2">
      <c r="A10" s="25">
        <v>42343.323818784724</v>
      </c>
      <c r="B10" s="24">
        <v>3</v>
      </c>
      <c r="C10" s="24">
        <v>3</v>
      </c>
      <c r="D10" s="24">
        <v>3</v>
      </c>
      <c r="E10" s="24">
        <v>5</v>
      </c>
      <c r="F10" s="24">
        <v>5</v>
      </c>
      <c r="G10" s="24">
        <v>5</v>
      </c>
      <c r="H10" s="24">
        <v>2</v>
      </c>
      <c r="I10" s="24">
        <v>5</v>
      </c>
      <c r="J10" s="24">
        <v>5</v>
      </c>
      <c r="K10" s="24">
        <v>4</v>
      </c>
      <c r="L10" s="24">
        <v>5</v>
      </c>
      <c r="M10" s="24">
        <v>4</v>
      </c>
      <c r="N10" s="24">
        <v>3</v>
      </c>
      <c r="O10" s="24">
        <v>5</v>
      </c>
      <c r="P10" s="24">
        <v>5</v>
      </c>
      <c r="Q10" s="24">
        <v>5</v>
      </c>
      <c r="R10" s="24">
        <v>4</v>
      </c>
      <c r="S10" s="24">
        <v>4</v>
      </c>
      <c r="T10" s="24">
        <v>3</v>
      </c>
      <c r="U10" s="23"/>
      <c r="V10" s="23"/>
      <c r="W10" s="24">
        <v>1</v>
      </c>
      <c r="X10" s="24">
        <v>2</v>
      </c>
      <c r="Y10" s="24">
        <v>3</v>
      </c>
      <c r="Z10" s="24">
        <v>4</v>
      </c>
      <c r="AA10" s="24">
        <v>3</v>
      </c>
      <c r="AB10" s="24">
        <v>2</v>
      </c>
      <c r="AC10" s="24">
        <v>2</v>
      </c>
      <c r="AD10" s="24">
        <v>2</v>
      </c>
      <c r="AE10" s="24">
        <v>2</v>
      </c>
      <c r="AF10" s="24">
        <v>1</v>
      </c>
      <c r="AG10" s="24">
        <v>3</v>
      </c>
      <c r="AH10" s="24">
        <v>5</v>
      </c>
      <c r="AI10" s="24">
        <v>1</v>
      </c>
      <c r="AJ10" s="24">
        <v>3</v>
      </c>
      <c r="AK10" s="24">
        <v>3</v>
      </c>
      <c r="AL10" s="24">
        <v>5</v>
      </c>
      <c r="AM10" s="24">
        <v>5</v>
      </c>
      <c r="AN10" s="24">
        <v>4</v>
      </c>
      <c r="AO10" s="24">
        <v>2</v>
      </c>
      <c r="AP10" s="24">
        <v>5</v>
      </c>
      <c r="AQ10" s="24">
        <v>5</v>
      </c>
      <c r="AR10" s="24">
        <v>4</v>
      </c>
      <c r="AS10" s="24">
        <v>5</v>
      </c>
      <c r="AT10" s="24">
        <v>4</v>
      </c>
      <c r="AU10" s="24">
        <v>3</v>
      </c>
      <c r="AV10" s="24">
        <v>5</v>
      </c>
      <c r="AW10" s="24">
        <v>5</v>
      </c>
      <c r="AX10" s="24">
        <v>5</v>
      </c>
      <c r="AY10" s="24">
        <v>4</v>
      </c>
      <c r="AZ10" s="24">
        <v>3</v>
      </c>
      <c r="BA10" s="24">
        <v>4</v>
      </c>
      <c r="BB10" s="23"/>
      <c r="BC10" s="23"/>
      <c r="BD10" s="23"/>
      <c r="BE10" s="24">
        <v>5</v>
      </c>
      <c r="BF10" s="24">
        <v>5</v>
      </c>
      <c r="BG10" s="24">
        <v>5</v>
      </c>
      <c r="BH10" s="24">
        <v>5</v>
      </c>
      <c r="BI10" s="24">
        <v>5</v>
      </c>
      <c r="BJ10" s="24">
        <v>5</v>
      </c>
      <c r="BK10" s="24" t="s">
        <v>85</v>
      </c>
      <c r="BL10" s="24" t="s">
        <v>85</v>
      </c>
      <c r="BM10" s="24" t="s">
        <v>85</v>
      </c>
      <c r="BN10" s="24" t="s">
        <v>85</v>
      </c>
      <c r="BO10" s="24" t="s">
        <v>85</v>
      </c>
      <c r="BP10" s="24" t="s">
        <v>85</v>
      </c>
      <c r="BQ10" s="24" t="s">
        <v>85</v>
      </c>
      <c r="BR10" s="24" t="s">
        <v>85</v>
      </c>
      <c r="BS10" s="24" t="s">
        <v>85</v>
      </c>
      <c r="BT10" s="24" t="s">
        <v>85</v>
      </c>
      <c r="BU10" s="24" t="s">
        <v>85</v>
      </c>
      <c r="BV10" s="24" t="s">
        <v>185</v>
      </c>
      <c r="BW10" s="24" t="s">
        <v>2257</v>
      </c>
      <c r="BX10" s="24" t="s">
        <v>7555</v>
      </c>
      <c r="BY10" s="24" t="s">
        <v>107</v>
      </c>
      <c r="BZ10" s="24" t="s">
        <v>134</v>
      </c>
      <c r="CA10" s="24" t="s">
        <v>109</v>
      </c>
      <c r="CB10" s="24" t="s">
        <v>110</v>
      </c>
      <c r="CC10" s="24" t="s">
        <v>2981</v>
      </c>
      <c r="CD10" s="24" t="s">
        <v>138</v>
      </c>
      <c r="CE10" s="24" t="s">
        <v>7553</v>
      </c>
      <c r="CF10" s="24" t="s">
        <v>114</v>
      </c>
      <c r="CG10" s="24" t="s">
        <v>115</v>
      </c>
      <c r="CH10" s="24" t="s">
        <v>86</v>
      </c>
      <c r="CI10" s="23"/>
      <c r="CJ10" s="24" t="s">
        <v>7556</v>
      </c>
      <c r="CK10" s="24">
        <v>5</v>
      </c>
      <c r="CL10" s="24">
        <v>5</v>
      </c>
      <c r="CM10" s="24">
        <v>3</v>
      </c>
      <c r="CN10" s="23"/>
    </row>
    <row r="11" spans="1:92" x14ac:dyDescent="0.2">
      <c r="A11" s="25">
        <v>42345.427902291667</v>
      </c>
      <c r="B11" s="24">
        <v>1</v>
      </c>
      <c r="C11" s="24">
        <v>5</v>
      </c>
      <c r="D11" s="24">
        <v>4</v>
      </c>
      <c r="E11" s="24">
        <v>4</v>
      </c>
      <c r="F11" s="24">
        <v>1</v>
      </c>
      <c r="G11" s="24">
        <v>5</v>
      </c>
      <c r="H11" s="24">
        <v>2</v>
      </c>
      <c r="I11" s="24">
        <v>2</v>
      </c>
      <c r="J11" s="24">
        <v>3</v>
      </c>
      <c r="K11" s="24">
        <v>1</v>
      </c>
      <c r="L11" s="24">
        <v>1</v>
      </c>
      <c r="M11" s="24">
        <v>3</v>
      </c>
      <c r="N11" s="24">
        <v>1</v>
      </c>
      <c r="O11" s="24">
        <v>1</v>
      </c>
      <c r="P11" s="24">
        <v>2</v>
      </c>
      <c r="Q11" s="24">
        <v>2</v>
      </c>
      <c r="R11" s="24">
        <v>5</v>
      </c>
      <c r="S11" s="24">
        <v>1</v>
      </c>
      <c r="T11" s="24">
        <v>1</v>
      </c>
      <c r="U11" s="23"/>
      <c r="V11" s="23"/>
      <c r="W11" s="24">
        <v>4</v>
      </c>
      <c r="X11" s="24">
        <v>4</v>
      </c>
      <c r="Y11" s="24">
        <v>2</v>
      </c>
      <c r="Z11" s="24">
        <v>2</v>
      </c>
      <c r="AA11" s="24">
        <v>3</v>
      </c>
      <c r="AB11" s="24">
        <v>2</v>
      </c>
      <c r="AC11" s="24">
        <v>5</v>
      </c>
      <c r="AD11" s="24">
        <v>3</v>
      </c>
      <c r="AE11" s="24">
        <v>4</v>
      </c>
      <c r="AF11" s="24">
        <v>3</v>
      </c>
      <c r="AG11" s="24">
        <v>4</v>
      </c>
      <c r="AH11" s="24">
        <v>3</v>
      </c>
      <c r="AI11" s="24">
        <v>2</v>
      </c>
      <c r="AJ11" s="24">
        <v>1</v>
      </c>
      <c r="AK11" s="24">
        <v>5</v>
      </c>
      <c r="AL11" s="24">
        <v>4</v>
      </c>
      <c r="AM11" s="24">
        <v>1</v>
      </c>
      <c r="AN11" s="24">
        <v>5</v>
      </c>
      <c r="AO11" s="24">
        <v>2</v>
      </c>
      <c r="AP11" s="24">
        <v>3</v>
      </c>
      <c r="AQ11" s="24">
        <v>3</v>
      </c>
      <c r="AR11" s="24">
        <v>1</v>
      </c>
      <c r="AS11" s="24">
        <v>1</v>
      </c>
      <c r="AT11" s="24">
        <v>4</v>
      </c>
      <c r="AU11" s="24">
        <v>1</v>
      </c>
      <c r="AV11" s="24">
        <v>1</v>
      </c>
      <c r="AW11" s="24">
        <v>2</v>
      </c>
      <c r="AX11" s="24">
        <v>1</v>
      </c>
      <c r="AY11" s="24">
        <v>5</v>
      </c>
      <c r="AZ11" s="24">
        <v>1</v>
      </c>
      <c r="BA11" s="24">
        <v>1</v>
      </c>
      <c r="BB11" s="23"/>
      <c r="BC11" s="23"/>
      <c r="BD11" s="23"/>
      <c r="BE11" s="24">
        <v>5</v>
      </c>
      <c r="BF11" s="24">
        <v>4</v>
      </c>
      <c r="BG11" s="24">
        <v>4</v>
      </c>
      <c r="BH11" s="24">
        <v>4</v>
      </c>
      <c r="BI11" s="24">
        <v>4</v>
      </c>
      <c r="BJ11" s="24">
        <v>4</v>
      </c>
      <c r="BK11" s="24" t="s">
        <v>86</v>
      </c>
      <c r="BL11" s="24" t="s">
        <v>85</v>
      </c>
      <c r="BM11" s="24" t="s">
        <v>85</v>
      </c>
      <c r="BN11" s="24" t="s">
        <v>85</v>
      </c>
      <c r="BO11" s="24" t="s">
        <v>86</v>
      </c>
      <c r="BP11" s="24" t="s">
        <v>86</v>
      </c>
      <c r="BQ11" s="24" t="s">
        <v>86</v>
      </c>
      <c r="BR11" s="24" t="s">
        <v>85</v>
      </c>
      <c r="BS11" s="24" t="s">
        <v>85</v>
      </c>
      <c r="BT11" s="24" t="s">
        <v>85</v>
      </c>
      <c r="BU11" s="24" t="s">
        <v>86</v>
      </c>
      <c r="BV11" s="23"/>
      <c r="BW11" s="23"/>
      <c r="BX11" s="23"/>
      <c r="BY11" s="24" t="s">
        <v>107</v>
      </c>
      <c r="BZ11" s="24" t="s">
        <v>108</v>
      </c>
      <c r="CA11" s="24" t="s">
        <v>109</v>
      </c>
      <c r="CB11" s="24" t="s">
        <v>110</v>
      </c>
      <c r="CC11" s="24" t="s">
        <v>7557</v>
      </c>
      <c r="CD11" s="24" t="s">
        <v>221</v>
      </c>
      <c r="CE11" s="24" t="s">
        <v>250</v>
      </c>
      <c r="CF11" s="24" t="s">
        <v>114</v>
      </c>
      <c r="CG11" s="24" t="s">
        <v>115</v>
      </c>
      <c r="CH11" s="24" t="s">
        <v>85</v>
      </c>
      <c r="CI11" s="23"/>
      <c r="CJ11" s="23"/>
      <c r="CK11" s="24">
        <v>1</v>
      </c>
      <c r="CL11" s="24">
        <v>1</v>
      </c>
      <c r="CM11" s="24">
        <v>1</v>
      </c>
      <c r="CN11" s="23"/>
    </row>
    <row r="12" spans="1:92" x14ac:dyDescent="0.2">
      <c r="A12" s="25">
        <v>42345.873934409727</v>
      </c>
      <c r="B12" s="24">
        <v>3</v>
      </c>
      <c r="C12" s="24">
        <v>5</v>
      </c>
      <c r="D12" s="24">
        <v>2</v>
      </c>
      <c r="E12" s="24">
        <v>3</v>
      </c>
      <c r="F12" s="24">
        <v>2</v>
      </c>
      <c r="G12" s="24">
        <v>5</v>
      </c>
      <c r="H12" s="24">
        <v>3</v>
      </c>
      <c r="I12" s="24">
        <v>5</v>
      </c>
      <c r="J12" s="24">
        <v>5</v>
      </c>
      <c r="K12" s="24">
        <v>3</v>
      </c>
      <c r="L12" s="24">
        <v>3</v>
      </c>
      <c r="M12" s="24" t="s">
        <v>118</v>
      </c>
      <c r="N12" s="24">
        <v>3</v>
      </c>
      <c r="O12" s="24">
        <v>5</v>
      </c>
      <c r="P12" s="24">
        <v>3</v>
      </c>
      <c r="Q12" s="24">
        <v>3</v>
      </c>
      <c r="R12" s="24">
        <v>2</v>
      </c>
      <c r="S12" s="24">
        <v>2</v>
      </c>
      <c r="T12" s="24">
        <v>5</v>
      </c>
      <c r="U12" s="23"/>
      <c r="V12" s="23"/>
      <c r="W12" s="24">
        <v>5</v>
      </c>
      <c r="X12" s="24">
        <v>1</v>
      </c>
      <c r="Y12" s="24">
        <v>4</v>
      </c>
      <c r="Z12" s="24">
        <v>5</v>
      </c>
      <c r="AA12" s="24">
        <v>4</v>
      </c>
      <c r="AB12" s="24">
        <v>3</v>
      </c>
      <c r="AC12" s="24">
        <v>5</v>
      </c>
      <c r="AD12" s="24">
        <v>5</v>
      </c>
      <c r="AE12" s="24">
        <v>3</v>
      </c>
      <c r="AF12" s="24">
        <v>5</v>
      </c>
      <c r="AG12" s="24">
        <v>5</v>
      </c>
      <c r="AH12" s="24">
        <v>4</v>
      </c>
      <c r="AI12" s="24">
        <v>1</v>
      </c>
      <c r="AJ12" s="24">
        <v>5</v>
      </c>
      <c r="AK12" s="24">
        <v>5</v>
      </c>
      <c r="AL12" s="24">
        <v>5</v>
      </c>
      <c r="AM12" s="24">
        <v>2</v>
      </c>
      <c r="AN12" s="24">
        <v>5</v>
      </c>
      <c r="AO12" s="24">
        <v>2</v>
      </c>
      <c r="AP12" s="24">
        <v>5</v>
      </c>
      <c r="AQ12" s="24">
        <v>5</v>
      </c>
      <c r="AR12" s="24">
        <v>2</v>
      </c>
      <c r="AS12" s="24">
        <v>2</v>
      </c>
      <c r="AT12" s="24" t="s">
        <v>118</v>
      </c>
      <c r="AU12" s="24">
        <v>2</v>
      </c>
      <c r="AV12" s="24">
        <v>5</v>
      </c>
      <c r="AW12" s="24">
        <v>4</v>
      </c>
      <c r="AX12" s="24">
        <v>5</v>
      </c>
      <c r="AY12" s="24">
        <v>2</v>
      </c>
      <c r="AZ12" s="24">
        <v>2</v>
      </c>
      <c r="BA12" s="24">
        <v>2</v>
      </c>
      <c r="BB12" s="23"/>
      <c r="BC12" s="23"/>
      <c r="BD12" s="23"/>
      <c r="BE12" s="24">
        <v>5</v>
      </c>
      <c r="BF12" s="24">
        <v>5</v>
      </c>
      <c r="BG12" s="24">
        <v>4</v>
      </c>
      <c r="BH12" s="24">
        <v>4</v>
      </c>
      <c r="BI12" s="24">
        <v>4</v>
      </c>
      <c r="BJ12" s="24">
        <v>5</v>
      </c>
      <c r="BK12" s="24" t="s">
        <v>86</v>
      </c>
      <c r="BL12" s="24" t="s">
        <v>85</v>
      </c>
      <c r="BM12" s="24" t="s">
        <v>85</v>
      </c>
      <c r="BN12" s="24" t="s">
        <v>85</v>
      </c>
      <c r="BO12" s="24" t="s">
        <v>85</v>
      </c>
      <c r="BP12" s="24" t="s">
        <v>85</v>
      </c>
      <c r="BQ12" s="24" t="s">
        <v>86</v>
      </c>
      <c r="BR12" s="24" t="s">
        <v>125</v>
      </c>
      <c r="BS12" s="24" t="s">
        <v>125</v>
      </c>
      <c r="BT12" s="24" t="s">
        <v>125</v>
      </c>
      <c r="BU12" s="24" t="s">
        <v>85</v>
      </c>
      <c r="BV12" s="24" t="s">
        <v>104</v>
      </c>
      <c r="BW12" s="24" t="s">
        <v>105</v>
      </c>
      <c r="BX12" s="24" t="s">
        <v>106</v>
      </c>
      <c r="BY12" s="24" t="s">
        <v>107</v>
      </c>
      <c r="BZ12" s="24" t="s">
        <v>134</v>
      </c>
      <c r="CA12" s="24" t="s">
        <v>109</v>
      </c>
      <c r="CB12" s="24" t="s">
        <v>110</v>
      </c>
      <c r="CC12" s="24" t="s">
        <v>7558</v>
      </c>
      <c r="CD12" s="24" t="s">
        <v>138</v>
      </c>
      <c r="CE12" s="24" t="s">
        <v>7559</v>
      </c>
      <c r="CF12" s="24" t="s">
        <v>446</v>
      </c>
      <c r="CG12" s="24" t="s">
        <v>447</v>
      </c>
      <c r="CH12" s="24" t="s">
        <v>125</v>
      </c>
      <c r="CI12" s="23"/>
      <c r="CJ12" s="23"/>
      <c r="CK12" s="24">
        <v>4</v>
      </c>
      <c r="CL12" s="24">
        <v>3</v>
      </c>
      <c r="CM12" s="24">
        <v>4</v>
      </c>
      <c r="CN12" s="23"/>
    </row>
    <row r="13" spans="1:92" x14ac:dyDescent="0.2">
      <c r="A13" s="25">
        <v>42346.581674641202</v>
      </c>
      <c r="B13" s="24">
        <v>2</v>
      </c>
      <c r="C13" s="24">
        <v>2</v>
      </c>
      <c r="D13" s="24">
        <v>4</v>
      </c>
      <c r="E13" s="24">
        <v>3</v>
      </c>
      <c r="F13" s="24">
        <v>1</v>
      </c>
      <c r="G13" s="24">
        <v>3</v>
      </c>
      <c r="H13" s="24">
        <v>1</v>
      </c>
      <c r="I13" s="24">
        <v>3</v>
      </c>
      <c r="J13" s="24">
        <v>4</v>
      </c>
      <c r="K13" s="24">
        <v>3</v>
      </c>
      <c r="L13" s="24">
        <v>2</v>
      </c>
      <c r="M13" s="24">
        <v>5</v>
      </c>
      <c r="N13" s="24">
        <v>3</v>
      </c>
      <c r="O13" s="24">
        <v>5</v>
      </c>
      <c r="P13" s="24">
        <v>2</v>
      </c>
      <c r="Q13" s="24">
        <v>5</v>
      </c>
      <c r="R13" s="24">
        <v>5</v>
      </c>
      <c r="S13" s="24">
        <v>2</v>
      </c>
      <c r="T13" s="24">
        <v>1</v>
      </c>
      <c r="U13" s="23"/>
      <c r="V13" s="23"/>
      <c r="W13" s="24">
        <v>1</v>
      </c>
      <c r="X13" s="24">
        <v>2</v>
      </c>
      <c r="Y13" s="24">
        <v>3</v>
      </c>
      <c r="Z13" s="24">
        <v>2</v>
      </c>
      <c r="AA13" s="24">
        <v>2</v>
      </c>
      <c r="AB13" s="24">
        <v>1</v>
      </c>
      <c r="AC13" s="24">
        <v>2</v>
      </c>
      <c r="AD13" s="24">
        <v>1</v>
      </c>
      <c r="AE13" s="24">
        <v>1</v>
      </c>
      <c r="AF13" s="24">
        <v>1</v>
      </c>
      <c r="AG13" s="24">
        <v>1</v>
      </c>
      <c r="AH13" s="24">
        <v>4</v>
      </c>
      <c r="AI13" s="24">
        <v>3</v>
      </c>
      <c r="AJ13" s="24">
        <v>3</v>
      </c>
      <c r="AK13" s="24">
        <v>1</v>
      </c>
      <c r="AL13" s="24">
        <v>4</v>
      </c>
      <c r="AM13" s="24">
        <v>1</v>
      </c>
      <c r="AN13" s="24">
        <v>3</v>
      </c>
      <c r="AO13" s="24">
        <v>1</v>
      </c>
      <c r="AP13" s="24">
        <v>5</v>
      </c>
      <c r="AQ13" s="24">
        <v>5</v>
      </c>
      <c r="AR13" s="24">
        <v>3</v>
      </c>
      <c r="AS13" s="24">
        <v>3</v>
      </c>
      <c r="AT13" s="24">
        <v>5</v>
      </c>
      <c r="AU13" s="24">
        <v>3</v>
      </c>
      <c r="AV13" s="24">
        <v>4</v>
      </c>
      <c r="AW13" s="24">
        <v>3</v>
      </c>
      <c r="AX13" s="24">
        <v>5</v>
      </c>
      <c r="AY13" s="24">
        <v>5</v>
      </c>
      <c r="AZ13" s="24">
        <v>3</v>
      </c>
      <c r="BA13" s="24">
        <v>1</v>
      </c>
      <c r="BB13" s="23"/>
      <c r="BC13" s="23"/>
      <c r="BD13" s="23"/>
      <c r="BE13" s="24">
        <v>4</v>
      </c>
      <c r="BF13" s="24">
        <v>5</v>
      </c>
      <c r="BG13" s="24">
        <v>3</v>
      </c>
      <c r="BH13" s="24">
        <v>5</v>
      </c>
      <c r="BI13" s="24">
        <v>5</v>
      </c>
      <c r="BJ13" s="24">
        <v>5</v>
      </c>
      <c r="BK13" s="24" t="s">
        <v>85</v>
      </c>
      <c r="BL13" s="24" t="s">
        <v>86</v>
      </c>
      <c r="BM13" s="24" t="s">
        <v>85</v>
      </c>
      <c r="BN13" s="24" t="s">
        <v>85</v>
      </c>
      <c r="BO13" s="24" t="s">
        <v>85</v>
      </c>
      <c r="BP13" s="24" t="s">
        <v>85</v>
      </c>
      <c r="BQ13" s="24" t="s">
        <v>125</v>
      </c>
      <c r="BR13" s="24" t="s">
        <v>125</v>
      </c>
      <c r="BS13" s="24" t="s">
        <v>125</v>
      </c>
      <c r="BT13" s="24" t="s">
        <v>125</v>
      </c>
      <c r="BU13" s="24" t="s">
        <v>85</v>
      </c>
      <c r="BV13" s="24" t="s">
        <v>104</v>
      </c>
      <c r="BW13" s="24" t="s">
        <v>105</v>
      </c>
      <c r="BX13" s="24" t="s">
        <v>106</v>
      </c>
      <c r="BY13" s="24" t="s">
        <v>107</v>
      </c>
      <c r="BZ13" s="24" t="s">
        <v>134</v>
      </c>
      <c r="CA13" s="24" t="s">
        <v>109</v>
      </c>
      <c r="CB13" s="24" t="s">
        <v>110</v>
      </c>
      <c r="CC13" s="24" t="s">
        <v>7560</v>
      </c>
      <c r="CD13" s="24" t="s">
        <v>250</v>
      </c>
      <c r="CE13" s="23"/>
      <c r="CF13" s="24" t="s">
        <v>114</v>
      </c>
      <c r="CG13" s="24" t="s">
        <v>115</v>
      </c>
      <c r="CH13" s="24" t="s">
        <v>125</v>
      </c>
      <c r="CI13" s="23"/>
      <c r="CJ13" s="23"/>
      <c r="CK13" s="24">
        <v>2</v>
      </c>
      <c r="CL13" s="24">
        <v>3</v>
      </c>
      <c r="CM13" s="24">
        <v>2</v>
      </c>
      <c r="CN13" s="23"/>
    </row>
    <row r="14" spans="1:92" x14ac:dyDescent="0.2">
      <c r="A14" s="25">
        <v>42346.582562905096</v>
      </c>
      <c r="B14" s="24">
        <v>3</v>
      </c>
      <c r="C14" s="24">
        <v>3</v>
      </c>
      <c r="D14" s="24">
        <v>1</v>
      </c>
      <c r="E14" s="24">
        <v>1</v>
      </c>
      <c r="F14" s="24">
        <v>5</v>
      </c>
      <c r="G14" s="24">
        <v>4</v>
      </c>
      <c r="H14" s="24">
        <v>3</v>
      </c>
      <c r="I14" s="24">
        <v>1</v>
      </c>
      <c r="J14" s="24">
        <v>4</v>
      </c>
      <c r="K14" s="24">
        <v>2</v>
      </c>
      <c r="L14" s="24">
        <v>5</v>
      </c>
      <c r="M14" s="24">
        <v>5</v>
      </c>
      <c r="N14" s="24">
        <v>1</v>
      </c>
      <c r="O14" s="24">
        <v>5</v>
      </c>
      <c r="P14" s="24">
        <v>3</v>
      </c>
      <c r="Q14" s="24">
        <v>4</v>
      </c>
      <c r="R14" s="24">
        <v>4</v>
      </c>
      <c r="S14" s="24">
        <v>1</v>
      </c>
      <c r="T14" s="24">
        <v>5</v>
      </c>
      <c r="U14" s="23"/>
      <c r="V14" s="23"/>
      <c r="W14" s="24">
        <v>3</v>
      </c>
      <c r="X14" s="24">
        <v>1</v>
      </c>
      <c r="Y14" s="24">
        <v>5</v>
      </c>
      <c r="Z14" s="24">
        <v>3</v>
      </c>
      <c r="AA14" s="24">
        <v>3</v>
      </c>
      <c r="AB14" s="24">
        <v>1</v>
      </c>
      <c r="AC14" s="24">
        <v>1</v>
      </c>
      <c r="AD14" s="24">
        <v>1</v>
      </c>
      <c r="AE14" s="24">
        <v>1</v>
      </c>
      <c r="AF14" s="24">
        <v>3</v>
      </c>
      <c r="AG14" s="24">
        <v>1</v>
      </c>
      <c r="AH14" s="24">
        <v>3</v>
      </c>
      <c r="AI14" s="24">
        <v>1</v>
      </c>
      <c r="AJ14" s="24">
        <v>3</v>
      </c>
      <c r="AK14" s="24">
        <v>3</v>
      </c>
      <c r="AL14" s="24" t="s">
        <v>118</v>
      </c>
      <c r="AM14" s="24">
        <v>5</v>
      </c>
      <c r="AN14" s="24">
        <v>4</v>
      </c>
      <c r="AO14" s="24">
        <v>4</v>
      </c>
      <c r="AP14" s="24">
        <v>1</v>
      </c>
      <c r="AQ14" s="24">
        <v>4</v>
      </c>
      <c r="AR14" s="24">
        <v>2</v>
      </c>
      <c r="AS14" s="24">
        <v>5</v>
      </c>
      <c r="AT14" s="24">
        <v>3</v>
      </c>
      <c r="AU14" s="24">
        <v>1</v>
      </c>
      <c r="AV14" s="24">
        <v>5</v>
      </c>
      <c r="AW14" s="24">
        <v>3</v>
      </c>
      <c r="AX14" s="24">
        <v>4</v>
      </c>
      <c r="AY14" s="24">
        <v>4</v>
      </c>
      <c r="AZ14" s="24">
        <v>2</v>
      </c>
      <c r="BA14" s="24">
        <v>5</v>
      </c>
      <c r="BB14" s="23"/>
      <c r="BC14" s="23"/>
      <c r="BD14" s="23"/>
      <c r="BE14" s="24">
        <v>3</v>
      </c>
      <c r="BF14" s="24">
        <v>3</v>
      </c>
      <c r="BG14" s="24">
        <v>4</v>
      </c>
      <c r="BH14" s="24">
        <v>3</v>
      </c>
      <c r="BI14" s="24">
        <v>3</v>
      </c>
      <c r="BJ14" s="24">
        <v>4</v>
      </c>
      <c r="BK14" s="24" t="s">
        <v>85</v>
      </c>
      <c r="BL14" s="24" t="s">
        <v>85</v>
      </c>
      <c r="BM14" s="24" t="s">
        <v>85</v>
      </c>
      <c r="BN14" s="24" t="s">
        <v>85</v>
      </c>
      <c r="BO14" s="24" t="s">
        <v>85</v>
      </c>
      <c r="BP14" s="24" t="s">
        <v>85</v>
      </c>
      <c r="BQ14" s="24" t="s">
        <v>86</v>
      </c>
      <c r="BR14" s="24" t="s">
        <v>85</v>
      </c>
      <c r="BS14" s="24" t="s">
        <v>85</v>
      </c>
      <c r="BT14" s="24" t="s">
        <v>85</v>
      </c>
      <c r="BU14" s="24" t="s">
        <v>85</v>
      </c>
      <c r="BV14" s="24" t="s">
        <v>940</v>
      </c>
      <c r="BW14" s="24" t="s">
        <v>105</v>
      </c>
      <c r="BX14" s="24" t="s">
        <v>106</v>
      </c>
      <c r="BY14" s="24" t="s">
        <v>159</v>
      </c>
      <c r="BZ14" s="24" t="s">
        <v>108</v>
      </c>
      <c r="CA14" s="24" t="s">
        <v>109</v>
      </c>
      <c r="CB14" s="24" t="s">
        <v>110</v>
      </c>
      <c r="CC14" s="24" t="s">
        <v>111</v>
      </c>
      <c r="CD14" s="24" t="s">
        <v>250</v>
      </c>
      <c r="CE14" s="24" t="s">
        <v>7561</v>
      </c>
      <c r="CF14" s="24" t="s">
        <v>114</v>
      </c>
      <c r="CG14" s="24" t="s">
        <v>115</v>
      </c>
      <c r="CH14" s="24" t="s">
        <v>85</v>
      </c>
      <c r="CI14" s="23"/>
      <c r="CJ14" s="23"/>
      <c r="CK14" s="24">
        <v>3</v>
      </c>
      <c r="CL14" s="24">
        <v>3</v>
      </c>
      <c r="CM14" s="24">
        <v>1</v>
      </c>
      <c r="CN14" s="23"/>
    </row>
    <row r="15" spans="1:92" x14ac:dyDescent="0.2">
      <c r="A15" s="25">
        <v>42352.417333391204</v>
      </c>
      <c r="B15" s="24">
        <v>2</v>
      </c>
      <c r="C15" s="24">
        <v>5</v>
      </c>
      <c r="D15" s="24">
        <v>4</v>
      </c>
      <c r="E15" s="24">
        <v>5</v>
      </c>
      <c r="F15" s="24">
        <v>4</v>
      </c>
      <c r="G15" s="24">
        <v>5</v>
      </c>
      <c r="H15" s="24">
        <v>5</v>
      </c>
      <c r="I15" s="24">
        <v>4</v>
      </c>
      <c r="J15" s="24">
        <v>4</v>
      </c>
      <c r="K15" s="24">
        <v>3</v>
      </c>
      <c r="L15" s="24">
        <v>4</v>
      </c>
      <c r="M15" s="24">
        <v>5</v>
      </c>
      <c r="N15" s="24">
        <v>5</v>
      </c>
      <c r="O15" s="24">
        <v>5</v>
      </c>
      <c r="P15" s="24">
        <v>5</v>
      </c>
      <c r="Q15" s="24">
        <v>5</v>
      </c>
      <c r="R15" s="24">
        <v>5</v>
      </c>
      <c r="S15" s="24">
        <v>2</v>
      </c>
      <c r="T15" s="24">
        <v>3</v>
      </c>
      <c r="U15" s="23"/>
      <c r="V15" s="23"/>
      <c r="W15" s="24">
        <v>3</v>
      </c>
      <c r="X15" s="24">
        <v>1</v>
      </c>
      <c r="Y15" s="24">
        <v>4</v>
      </c>
      <c r="Z15" s="24">
        <v>5</v>
      </c>
      <c r="AA15" s="24">
        <v>5</v>
      </c>
      <c r="AB15" s="24">
        <v>3</v>
      </c>
      <c r="AC15" s="24">
        <v>3</v>
      </c>
      <c r="AD15" s="24">
        <v>2</v>
      </c>
      <c r="AE15" s="24">
        <v>1</v>
      </c>
      <c r="AF15" s="24">
        <v>5</v>
      </c>
      <c r="AG15" s="24">
        <v>3</v>
      </c>
      <c r="AH15" s="24">
        <v>4</v>
      </c>
      <c r="AI15" s="24">
        <v>2</v>
      </c>
      <c r="AJ15" s="24">
        <v>5</v>
      </c>
      <c r="AK15" s="24">
        <v>5</v>
      </c>
      <c r="AL15" s="24">
        <v>5</v>
      </c>
      <c r="AM15" s="24">
        <v>4</v>
      </c>
      <c r="AN15" s="24">
        <v>5</v>
      </c>
      <c r="AO15" s="24">
        <v>5</v>
      </c>
      <c r="AP15" s="24">
        <v>5</v>
      </c>
      <c r="AQ15" s="24">
        <v>5</v>
      </c>
      <c r="AR15" s="24">
        <v>4</v>
      </c>
      <c r="AS15" s="24">
        <v>3</v>
      </c>
      <c r="AT15" s="24">
        <v>5</v>
      </c>
      <c r="AU15" s="24">
        <v>5</v>
      </c>
      <c r="AV15" s="24">
        <v>5</v>
      </c>
      <c r="AW15" s="24">
        <v>5</v>
      </c>
      <c r="AX15" s="24">
        <v>5</v>
      </c>
      <c r="AY15" s="24">
        <v>5</v>
      </c>
      <c r="AZ15" s="24">
        <v>3</v>
      </c>
      <c r="BA15" s="24">
        <v>3</v>
      </c>
      <c r="BB15" s="23"/>
      <c r="BC15" s="23"/>
      <c r="BD15" s="23"/>
      <c r="BE15" s="24">
        <v>5</v>
      </c>
      <c r="BF15" s="24">
        <v>5</v>
      </c>
      <c r="BG15" s="24">
        <v>5</v>
      </c>
      <c r="BH15" s="24">
        <v>5</v>
      </c>
      <c r="BI15" s="24">
        <v>5</v>
      </c>
      <c r="BJ15" s="24">
        <v>5</v>
      </c>
      <c r="BK15" s="24" t="s">
        <v>85</v>
      </c>
      <c r="BL15" s="24" t="s">
        <v>85</v>
      </c>
      <c r="BM15" s="24" t="s">
        <v>85</v>
      </c>
      <c r="BN15" s="24" t="s">
        <v>85</v>
      </c>
      <c r="BO15" s="24" t="s">
        <v>85</v>
      </c>
      <c r="BP15" s="24" t="s">
        <v>85</v>
      </c>
      <c r="BQ15" s="24" t="s">
        <v>85</v>
      </c>
      <c r="BR15" s="24" t="s">
        <v>85</v>
      </c>
      <c r="BS15" s="24" t="s">
        <v>85</v>
      </c>
      <c r="BT15" s="24" t="s">
        <v>85</v>
      </c>
      <c r="BU15" s="24" t="s">
        <v>85</v>
      </c>
      <c r="BV15" s="24" t="s">
        <v>738</v>
      </c>
      <c r="BW15" s="24" t="s">
        <v>411</v>
      </c>
      <c r="BX15" s="24" t="s">
        <v>187</v>
      </c>
      <c r="BY15" s="24" t="s">
        <v>107</v>
      </c>
      <c r="BZ15" s="24" t="s">
        <v>134</v>
      </c>
      <c r="CA15" s="24" t="s">
        <v>415</v>
      </c>
      <c r="CB15" s="24" t="s">
        <v>110</v>
      </c>
      <c r="CC15" s="24" t="s">
        <v>163</v>
      </c>
      <c r="CD15" s="24" t="s">
        <v>164</v>
      </c>
      <c r="CE15" s="24" t="s">
        <v>7562</v>
      </c>
      <c r="CF15" s="24" t="s">
        <v>114</v>
      </c>
      <c r="CG15" s="24" t="s">
        <v>115</v>
      </c>
      <c r="CH15" s="24" t="s">
        <v>85</v>
      </c>
      <c r="CI15" s="23"/>
      <c r="CJ15" s="23"/>
      <c r="CK15" s="24">
        <v>4</v>
      </c>
      <c r="CL15" s="24">
        <v>4</v>
      </c>
      <c r="CM15" s="24">
        <v>2</v>
      </c>
      <c r="CN15" s="23"/>
    </row>
    <row r="16" spans="1:92" x14ac:dyDescent="0.2">
      <c r="A16" s="25">
        <v>42352.540246354169</v>
      </c>
      <c r="B16" s="24">
        <v>1</v>
      </c>
      <c r="C16" s="24">
        <v>5</v>
      </c>
      <c r="D16" s="24">
        <v>5</v>
      </c>
      <c r="E16" s="24">
        <v>5</v>
      </c>
      <c r="F16" s="24">
        <v>3</v>
      </c>
      <c r="G16" s="24">
        <v>5</v>
      </c>
      <c r="H16" s="24">
        <v>5</v>
      </c>
      <c r="I16" s="24">
        <v>4</v>
      </c>
      <c r="J16" s="24">
        <v>4</v>
      </c>
      <c r="K16" s="24">
        <v>1</v>
      </c>
      <c r="L16" s="24">
        <v>2</v>
      </c>
      <c r="M16" s="24">
        <v>3</v>
      </c>
      <c r="N16" s="24">
        <v>3</v>
      </c>
      <c r="O16" s="24">
        <v>4</v>
      </c>
      <c r="P16" s="24">
        <v>3</v>
      </c>
      <c r="Q16" s="24">
        <v>3</v>
      </c>
      <c r="R16" s="24">
        <v>5</v>
      </c>
      <c r="S16" s="24">
        <v>1</v>
      </c>
      <c r="T16" s="24">
        <v>3</v>
      </c>
      <c r="U16" s="23"/>
      <c r="V16" s="23"/>
      <c r="W16" s="24">
        <v>5</v>
      </c>
      <c r="X16" s="24">
        <v>4</v>
      </c>
      <c r="Y16" s="24">
        <v>4</v>
      </c>
      <c r="Z16" s="24">
        <v>3</v>
      </c>
      <c r="AA16" s="24">
        <v>5</v>
      </c>
      <c r="AB16" s="24">
        <v>4</v>
      </c>
      <c r="AC16" s="24">
        <v>5</v>
      </c>
      <c r="AD16" s="24">
        <v>2</v>
      </c>
      <c r="AE16" s="24">
        <v>3</v>
      </c>
      <c r="AF16" s="24">
        <v>5</v>
      </c>
      <c r="AG16" s="24">
        <v>3</v>
      </c>
      <c r="AH16" s="24">
        <v>3</v>
      </c>
      <c r="AI16" s="24">
        <v>4</v>
      </c>
      <c r="AJ16" s="24">
        <v>1</v>
      </c>
      <c r="AK16" s="24">
        <v>5</v>
      </c>
      <c r="AL16" s="24">
        <v>4</v>
      </c>
      <c r="AM16" s="24">
        <v>3</v>
      </c>
      <c r="AN16" s="24">
        <v>5</v>
      </c>
      <c r="AO16" s="24">
        <v>5</v>
      </c>
      <c r="AP16" s="24">
        <v>4</v>
      </c>
      <c r="AQ16" s="24">
        <v>5</v>
      </c>
      <c r="AR16" s="24">
        <v>2</v>
      </c>
      <c r="AS16" s="24">
        <v>1</v>
      </c>
      <c r="AT16" s="24">
        <v>4</v>
      </c>
      <c r="AU16" s="24">
        <v>1</v>
      </c>
      <c r="AV16" s="24">
        <v>4</v>
      </c>
      <c r="AW16" s="24">
        <v>3</v>
      </c>
      <c r="AX16" s="24">
        <v>3</v>
      </c>
      <c r="AY16" s="24">
        <v>3</v>
      </c>
      <c r="AZ16" s="24">
        <v>1</v>
      </c>
      <c r="BA16" s="24">
        <v>2</v>
      </c>
      <c r="BB16" s="23"/>
      <c r="BC16" s="23"/>
      <c r="BD16" s="23"/>
      <c r="BE16" s="24">
        <v>5</v>
      </c>
      <c r="BF16" s="24">
        <v>3</v>
      </c>
      <c r="BG16" s="24">
        <v>3</v>
      </c>
      <c r="BH16" s="24">
        <v>4</v>
      </c>
      <c r="BI16" s="24">
        <v>4</v>
      </c>
      <c r="BJ16" s="24">
        <v>4</v>
      </c>
      <c r="BK16" s="24" t="s">
        <v>85</v>
      </c>
      <c r="BL16" s="24" t="s">
        <v>85</v>
      </c>
      <c r="BM16" s="24" t="s">
        <v>85</v>
      </c>
      <c r="BN16" s="24" t="s">
        <v>85</v>
      </c>
      <c r="BO16" s="24" t="s">
        <v>85</v>
      </c>
      <c r="BP16" s="24" t="s">
        <v>85</v>
      </c>
      <c r="BQ16" s="24" t="s">
        <v>86</v>
      </c>
      <c r="BR16" s="24" t="s">
        <v>125</v>
      </c>
      <c r="BS16" s="24" t="s">
        <v>125</v>
      </c>
      <c r="BT16" s="24" t="s">
        <v>125</v>
      </c>
      <c r="BU16" s="24" t="s">
        <v>85</v>
      </c>
      <c r="BV16" s="24" t="s">
        <v>104</v>
      </c>
      <c r="BW16" s="24" t="s">
        <v>2716</v>
      </c>
      <c r="BX16" s="24" t="s">
        <v>106</v>
      </c>
      <c r="BY16" s="24" t="s">
        <v>107</v>
      </c>
      <c r="BZ16" s="24" t="s">
        <v>134</v>
      </c>
      <c r="CA16" s="24" t="s">
        <v>109</v>
      </c>
      <c r="CB16" s="24" t="s">
        <v>110</v>
      </c>
      <c r="CC16" s="24" t="s">
        <v>111</v>
      </c>
      <c r="CD16" s="23"/>
      <c r="CE16" s="24" t="s">
        <v>7563</v>
      </c>
      <c r="CF16" s="24" t="s">
        <v>114</v>
      </c>
      <c r="CG16" s="24" t="s">
        <v>115</v>
      </c>
      <c r="CH16" s="24" t="s">
        <v>125</v>
      </c>
      <c r="CI16" s="23"/>
      <c r="CJ16" s="23"/>
      <c r="CK16" s="24">
        <v>4</v>
      </c>
      <c r="CL16" s="24">
        <v>4</v>
      </c>
      <c r="CM16" s="24">
        <v>2</v>
      </c>
      <c r="CN16" s="23"/>
    </row>
    <row r="17" spans="1:92" x14ac:dyDescent="0.2">
      <c r="A17" s="25">
        <v>42352.707687453702</v>
      </c>
      <c r="B17" s="24">
        <v>2</v>
      </c>
      <c r="C17" s="24">
        <v>5</v>
      </c>
      <c r="D17" s="24">
        <v>5</v>
      </c>
      <c r="E17" s="24">
        <v>4</v>
      </c>
      <c r="F17" s="24">
        <v>1</v>
      </c>
      <c r="G17" s="24">
        <v>5</v>
      </c>
      <c r="H17" s="24">
        <v>3</v>
      </c>
      <c r="I17" s="24">
        <v>2</v>
      </c>
      <c r="J17" s="24">
        <v>1</v>
      </c>
      <c r="K17" s="24">
        <v>5</v>
      </c>
      <c r="L17" s="24">
        <v>5</v>
      </c>
      <c r="M17" s="24">
        <v>5</v>
      </c>
      <c r="N17" s="24">
        <v>4</v>
      </c>
      <c r="O17" s="24">
        <v>5</v>
      </c>
      <c r="P17" s="24">
        <v>3</v>
      </c>
      <c r="Q17" s="24">
        <v>5</v>
      </c>
      <c r="R17" s="24">
        <v>4</v>
      </c>
      <c r="S17" s="24">
        <v>5</v>
      </c>
      <c r="T17" s="24">
        <v>3</v>
      </c>
      <c r="U17" s="23"/>
      <c r="V17" s="23"/>
      <c r="W17" s="24">
        <v>5</v>
      </c>
      <c r="X17" s="24">
        <v>1</v>
      </c>
      <c r="Y17" s="24">
        <v>2</v>
      </c>
      <c r="Z17" s="24">
        <v>5</v>
      </c>
      <c r="AA17" s="24">
        <v>4</v>
      </c>
      <c r="AB17" s="24">
        <v>3</v>
      </c>
      <c r="AC17" s="24" t="s">
        <v>118</v>
      </c>
      <c r="AD17" s="24">
        <v>5</v>
      </c>
      <c r="AE17" s="24">
        <v>5</v>
      </c>
      <c r="AF17" s="24">
        <v>3</v>
      </c>
      <c r="AG17" s="24">
        <v>1</v>
      </c>
      <c r="AH17" s="24">
        <v>4</v>
      </c>
      <c r="AI17" s="24">
        <v>1</v>
      </c>
      <c r="AJ17" s="24">
        <v>2</v>
      </c>
      <c r="AK17" s="24">
        <v>5</v>
      </c>
      <c r="AL17" s="24">
        <v>3</v>
      </c>
      <c r="AM17" s="24">
        <v>5</v>
      </c>
      <c r="AN17" s="24">
        <v>5</v>
      </c>
      <c r="AO17" s="24">
        <v>4</v>
      </c>
      <c r="AP17" s="24">
        <v>3</v>
      </c>
      <c r="AQ17" s="24">
        <v>1</v>
      </c>
      <c r="AR17" s="24">
        <v>5</v>
      </c>
      <c r="AS17" s="24">
        <v>5</v>
      </c>
      <c r="AT17" s="24">
        <v>5</v>
      </c>
      <c r="AU17" s="24">
        <v>4</v>
      </c>
      <c r="AV17" s="24">
        <v>5</v>
      </c>
      <c r="AW17" s="24">
        <v>1</v>
      </c>
      <c r="AX17" s="24">
        <v>5</v>
      </c>
      <c r="AY17" s="24">
        <v>3</v>
      </c>
      <c r="AZ17" s="24">
        <v>1</v>
      </c>
      <c r="BA17" s="24">
        <v>3</v>
      </c>
      <c r="BB17" s="23"/>
      <c r="BC17" s="23"/>
      <c r="BD17" s="23"/>
      <c r="BE17" s="24">
        <v>5</v>
      </c>
      <c r="BF17" s="24">
        <v>5</v>
      </c>
      <c r="BG17" s="24">
        <v>2</v>
      </c>
      <c r="BH17" s="24">
        <v>2</v>
      </c>
      <c r="BI17" s="24">
        <v>4</v>
      </c>
      <c r="BJ17" s="24">
        <v>2</v>
      </c>
      <c r="BK17" s="24" t="s">
        <v>125</v>
      </c>
      <c r="BL17" s="24" t="s">
        <v>125</v>
      </c>
      <c r="BM17" s="24" t="s">
        <v>125</v>
      </c>
      <c r="BN17" s="24" t="s">
        <v>125</v>
      </c>
      <c r="BO17" s="24" t="s">
        <v>85</v>
      </c>
      <c r="BP17" s="24" t="s">
        <v>125</v>
      </c>
      <c r="BQ17" s="24" t="s">
        <v>125</v>
      </c>
      <c r="BR17" s="24" t="s">
        <v>85</v>
      </c>
      <c r="BS17" s="24" t="s">
        <v>85</v>
      </c>
      <c r="BT17" s="24" t="s">
        <v>85</v>
      </c>
      <c r="BU17" s="24" t="s">
        <v>86</v>
      </c>
      <c r="BV17" s="23"/>
      <c r="BW17" s="23"/>
      <c r="BX17" s="23"/>
      <c r="BY17" s="24" t="s">
        <v>159</v>
      </c>
      <c r="BZ17" s="24" t="s">
        <v>108</v>
      </c>
      <c r="CA17" s="24" t="s">
        <v>109</v>
      </c>
      <c r="CB17" s="24" t="s">
        <v>110</v>
      </c>
      <c r="CC17" s="23"/>
      <c r="CD17" s="24" t="s">
        <v>193</v>
      </c>
      <c r="CE17" s="24" t="s">
        <v>7564</v>
      </c>
      <c r="CF17" s="24" t="s">
        <v>4967</v>
      </c>
      <c r="CG17" s="24" t="s">
        <v>7565</v>
      </c>
      <c r="CH17" s="24" t="s">
        <v>85</v>
      </c>
      <c r="CI17" s="23"/>
      <c r="CJ17" s="23"/>
      <c r="CK17" s="24">
        <v>3</v>
      </c>
      <c r="CL17" s="24">
        <v>5</v>
      </c>
      <c r="CM17" s="24">
        <v>1</v>
      </c>
      <c r="CN17" s="23"/>
    </row>
    <row r="18" spans="1:92" x14ac:dyDescent="0.2">
      <c r="A18" s="25">
        <v>42353.624473703705</v>
      </c>
      <c r="B18" s="24">
        <v>1</v>
      </c>
      <c r="C18" s="24">
        <v>4</v>
      </c>
      <c r="D18" s="24">
        <v>1</v>
      </c>
      <c r="E18" s="24">
        <v>1</v>
      </c>
      <c r="F18" s="24">
        <v>1</v>
      </c>
      <c r="G18" s="24">
        <v>4</v>
      </c>
      <c r="H18" s="24">
        <v>1</v>
      </c>
      <c r="I18" s="24">
        <v>3</v>
      </c>
      <c r="J18" s="24">
        <v>1</v>
      </c>
      <c r="K18" s="24">
        <v>1</v>
      </c>
      <c r="L18" s="24">
        <v>2</v>
      </c>
      <c r="M18" s="24">
        <v>4</v>
      </c>
      <c r="N18" s="24">
        <v>1</v>
      </c>
      <c r="O18" s="24">
        <v>2</v>
      </c>
      <c r="P18" s="24">
        <v>2</v>
      </c>
      <c r="Q18" s="24">
        <v>1</v>
      </c>
      <c r="R18" s="24">
        <v>1</v>
      </c>
      <c r="S18" s="24">
        <v>1</v>
      </c>
      <c r="T18" s="24">
        <v>4</v>
      </c>
      <c r="U18" s="23"/>
      <c r="V18" s="23"/>
      <c r="W18" s="24">
        <v>3</v>
      </c>
      <c r="X18" s="24">
        <v>3</v>
      </c>
      <c r="Y18" s="24">
        <v>3</v>
      </c>
      <c r="Z18" s="24">
        <v>3</v>
      </c>
      <c r="AA18" s="24">
        <v>3</v>
      </c>
      <c r="AB18" s="24">
        <v>3</v>
      </c>
      <c r="AC18" s="24">
        <v>3</v>
      </c>
      <c r="AD18" s="24">
        <v>3</v>
      </c>
      <c r="AE18" s="24">
        <v>3</v>
      </c>
      <c r="AF18" s="24">
        <v>3</v>
      </c>
      <c r="AG18" s="24">
        <v>3</v>
      </c>
      <c r="AH18" s="24">
        <v>3</v>
      </c>
      <c r="AI18" s="24">
        <v>3</v>
      </c>
      <c r="AJ18" s="24">
        <v>1</v>
      </c>
      <c r="AK18" s="24">
        <v>5</v>
      </c>
      <c r="AL18" s="24">
        <v>1</v>
      </c>
      <c r="AM18" s="24">
        <v>1</v>
      </c>
      <c r="AN18" s="24">
        <v>5</v>
      </c>
      <c r="AO18" s="24">
        <v>1</v>
      </c>
      <c r="AP18" s="24">
        <v>3</v>
      </c>
      <c r="AQ18" s="24">
        <v>1</v>
      </c>
      <c r="AR18" s="24">
        <v>1</v>
      </c>
      <c r="AS18" s="24">
        <v>2</v>
      </c>
      <c r="AT18" s="24">
        <v>5</v>
      </c>
      <c r="AU18" s="24">
        <v>1</v>
      </c>
      <c r="AV18" s="24">
        <v>2</v>
      </c>
      <c r="AW18" s="24">
        <v>3</v>
      </c>
      <c r="AX18" s="24">
        <v>1</v>
      </c>
      <c r="AY18" s="24">
        <v>1</v>
      </c>
      <c r="AZ18" s="24">
        <v>1</v>
      </c>
      <c r="BA18" s="24">
        <v>4</v>
      </c>
      <c r="BB18" s="23"/>
      <c r="BC18" s="23"/>
      <c r="BD18" s="23"/>
      <c r="BE18" s="24">
        <v>3</v>
      </c>
      <c r="BF18" s="24">
        <v>3</v>
      </c>
      <c r="BG18" s="24">
        <v>2</v>
      </c>
      <c r="BH18" s="24">
        <v>2</v>
      </c>
      <c r="BI18" s="24">
        <v>2</v>
      </c>
      <c r="BJ18" s="24">
        <v>2</v>
      </c>
      <c r="BK18" s="24" t="s">
        <v>86</v>
      </c>
      <c r="BL18" s="24" t="s">
        <v>86</v>
      </c>
      <c r="BM18" s="24" t="s">
        <v>85</v>
      </c>
      <c r="BN18" s="24" t="s">
        <v>86</v>
      </c>
      <c r="BO18" s="24" t="s">
        <v>85</v>
      </c>
      <c r="BP18" s="24" t="s">
        <v>85</v>
      </c>
      <c r="BQ18" s="24" t="s">
        <v>86</v>
      </c>
      <c r="BR18" s="24" t="s">
        <v>86</v>
      </c>
      <c r="BS18" s="24" t="s">
        <v>86</v>
      </c>
      <c r="BT18" s="24" t="s">
        <v>86</v>
      </c>
      <c r="BU18" s="24" t="s">
        <v>85</v>
      </c>
      <c r="BV18" s="24" t="s">
        <v>940</v>
      </c>
      <c r="BW18" s="24" t="s">
        <v>105</v>
      </c>
      <c r="BX18" s="24" t="s">
        <v>106</v>
      </c>
      <c r="BY18" s="24" t="s">
        <v>159</v>
      </c>
      <c r="BZ18" s="24" t="s">
        <v>160</v>
      </c>
      <c r="CA18" s="24" t="s">
        <v>415</v>
      </c>
      <c r="CB18" s="24" t="s">
        <v>110</v>
      </c>
      <c r="CC18" s="23"/>
      <c r="CD18" s="24" t="s">
        <v>138</v>
      </c>
      <c r="CE18" s="24" t="s">
        <v>7566</v>
      </c>
      <c r="CF18" s="24" t="s">
        <v>114</v>
      </c>
      <c r="CG18" s="24" t="s">
        <v>115</v>
      </c>
      <c r="CH18" s="24" t="s">
        <v>86</v>
      </c>
      <c r="CI18" s="23"/>
      <c r="CJ18" s="23"/>
      <c r="CK18" s="24">
        <v>1</v>
      </c>
      <c r="CL18" s="24">
        <v>1</v>
      </c>
      <c r="CM18" s="24" t="s">
        <v>118</v>
      </c>
      <c r="CN18" s="23"/>
    </row>
    <row r="19" spans="1:92" x14ac:dyDescent="0.2">
      <c r="A19" s="25">
        <v>42354.298778912038</v>
      </c>
      <c r="B19" s="24">
        <v>1</v>
      </c>
      <c r="C19" s="24">
        <v>1</v>
      </c>
      <c r="D19" s="24">
        <v>2</v>
      </c>
      <c r="E19" s="24">
        <v>5</v>
      </c>
      <c r="F19" s="24">
        <v>2</v>
      </c>
      <c r="G19" s="24">
        <v>2</v>
      </c>
      <c r="H19" s="24">
        <v>1</v>
      </c>
      <c r="I19" s="24">
        <v>5</v>
      </c>
      <c r="J19" s="24">
        <v>3</v>
      </c>
      <c r="K19" s="24">
        <v>1</v>
      </c>
      <c r="L19" s="24">
        <v>1</v>
      </c>
      <c r="M19" s="24">
        <v>2</v>
      </c>
      <c r="N19" s="24">
        <v>1</v>
      </c>
      <c r="O19" s="24">
        <v>4</v>
      </c>
      <c r="P19" s="24">
        <v>2</v>
      </c>
      <c r="Q19" s="24">
        <v>2</v>
      </c>
      <c r="R19" s="24">
        <v>1</v>
      </c>
      <c r="S19" s="24">
        <v>2</v>
      </c>
      <c r="T19" s="24">
        <v>1</v>
      </c>
      <c r="U19" s="23"/>
      <c r="V19" s="23"/>
      <c r="W19" s="24">
        <v>5</v>
      </c>
      <c r="X19" s="24">
        <v>1</v>
      </c>
      <c r="Y19" s="24">
        <v>5</v>
      </c>
      <c r="Z19" s="24">
        <v>5</v>
      </c>
      <c r="AA19" s="24">
        <v>5</v>
      </c>
      <c r="AB19" s="24">
        <v>4</v>
      </c>
      <c r="AC19" s="24">
        <v>5</v>
      </c>
      <c r="AD19" s="24">
        <v>3</v>
      </c>
      <c r="AE19" s="24" t="s">
        <v>118</v>
      </c>
      <c r="AF19" s="24">
        <v>5</v>
      </c>
      <c r="AG19" s="24">
        <v>5</v>
      </c>
      <c r="AH19" s="24">
        <v>5</v>
      </c>
      <c r="AI19" s="24">
        <v>4</v>
      </c>
      <c r="AJ19" s="24">
        <v>2</v>
      </c>
      <c r="AK19" s="24">
        <v>2</v>
      </c>
      <c r="AL19" s="24">
        <v>4</v>
      </c>
      <c r="AM19" s="24">
        <v>5</v>
      </c>
      <c r="AN19" s="24">
        <v>2</v>
      </c>
      <c r="AO19" s="24">
        <v>1</v>
      </c>
      <c r="AP19" s="24">
        <v>4</v>
      </c>
      <c r="AQ19" s="24">
        <v>5</v>
      </c>
      <c r="AR19" s="24">
        <v>2</v>
      </c>
      <c r="AS19" s="24">
        <v>1</v>
      </c>
      <c r="AT19" s="24">
        <v>2</v>
      </c>
      <c r="AU19" s="24">
        <v>2</v>
      </c>
      <c r="AV19" s="24">
        <v>4</v>
      </c>
      <c r="AW19" s="24">
        <v>3</v>
      </c>
      <c r="AX19" s="24">
        <v>3</v>
      </c>
      <c r="AY19" s="24">
        <v>1</v>
      </c>
      <c r="AZ19" s="24">
        <v>2</v>
      </c>
      <c r="BA19" s="24">
        <v>1</v>
      </c>
      <c r="BB19" s="23"/>
      <c r="BC19" s="23"/>
      <c r="BD19" s="23"/>
      <c r="BE19" s="24">
        <v>5</v>
      </c>
      <c r="BF19" s="24">
        <v>3</v>
      </c>
      <c r="BG19" s="24">
        <v>3</v>
      </c>
      <c r="BH19" s="24">
        <v>2</v>
      </c>
      <c r="BI19" s="24">
        <v>4</v>
      </c>
      <c r="BJ19" s="24">
        <v>5</v>
      </c>
      <c r="BK19" s="24" t="s">
        <v>86</v>
      </c>
      <c r="BL19" s="24" t="s">
        <v>85</v>
      </c>
      <c r="BM19" s="24" t="s">
        <v>86</v>
      </c>
      <c r="BN19" s="24" t="s">
        <v>86</v>
      </c>
      <c r="BO19" s="24" t="s">
        <v>86</v>
      </c>
      <c r="BP19" s="24" t="s">
        <v>85</v>
      </c>
      <c r="BQ19" s="24" t="s">
        <v>125</v>
      </c>
      <c r="BR19" s="24" t="s">
        <v>125</v>
      </c>
      <c r="BS19" s="24" t="s">
        <v>125</v>
      </c>
      <c r="BT19" s="24" t="s">
        <v>85</v>
      </c>
      <c r="BU19" s="24" t="s">
        <v>85</v>
      </c>
      <c r="BV19" s="24" t="s">
        <v>383</v>
      </c>
      <c r="BW19" s="24" t="s">
        <v>105</v>
      </c>
      <c r="BX19" s="24" t="s">
        <v>106</v>
      </c>
      <c r="BY19" s="24" t="s">
        <v>107</v>
      </c>
      <c r="BZ19" s="24" t="s">
        <v>679</v>
      </c>
      <c r="CA19" s="24" t="s">
        <v>109</v>
      </c>
      <c r="CB19" s="24" t="s">
        <v>191</v>
      </c>
      <c r="CC19" s="24" t="s">
        <v>7567</v>
      </c>
      <c r="CD19" s="24" t="s">
        <v>7543</v>
      </c>
      <c r="CE19" s="24" t="s">
        <v>7568</v>
      </c>
      <c r="CF19" s="24" t="s">
        <v>7569</v>
      </c>
      <c r="CG19" s="24" t="s">
        <v>7570</v>
      </c>
      <c r="CH19" s="24" t="s">
        <v>85</v>
      </c>
      <c r="CI19" s="23"/>
      <c r="CJ19" s="24" t="s">
        <v>7571</v>
      </c>
      <c r="CK19" s="24">
        <v>2</v>
      </c>
      <c r="CL19" s="24">
        <v>4</v>
      </c>
      <c r="CM19" s="24" t="s">
        <v>118</v>
      </c>
      <c r="CN19" s="23"/>
    </row>
    <row r="20" spans="1:92" x14ac:dyDescent="0.2">
      <c r="A20" s="25">
        <v>42354.557434895833</v>
      </c>
      <c r="B20" s="24">
        <v>3</v>
      </c>
      <c r="C20" s="24">
        <v>4</v>
      </c>
      <c r="D20" s="24">
        <v>5</v>
      </c>
      <c r="E20" s="24">
        <v>2</v>
      </c>
      <c r="F20" s="24">
        <v>1</v>
      </c>
      <c r="G20" s="24">
        <v>5</v>
      </c>
      <c r="H20" s="24">
        <v>2</v>
      </c>
      <c r="I20" s="24">
        <v>3</v>
      </c>
      <c r="J20" s="24">
        <v>3</v>
      </c>
      <c r="K20" s="24">
        <v>2</v>
      </c>
      <c r="L20" s="24">
        <v>5</v>
      </c>
      <c r="M20" s="24">
        <v>1</v>
      </c>
      <c r="N20" s="24">
        <v>2</v>
      </c>
      <c r="O20" s="24">
        <v>5</v>
      </c>
      <c r="P20" s="24">
        <v>4</v>
      </c>
      <c r="Q20" s="24">
        <v>5</v>
      </c>
      <c r="R20" s="24">
        <v>4</v>
      </c>
      <c r="S20" s="24">
        <v>2</v>
      </c>
      <c r="T20" s="24">
        <v>2</v>
      </c>
      <c r="U20" s="23"/>
      <c r="V20" s="23"/>
      <c r="W20" s="24">
        <v>4</v>
      </c>
      <c r="X20" s="24">
        <v>3</v>
      </c>
      <c r="Y20" s="24">
        <v>4</v>
      </c>
      <c r="Z20" s="24">
        <v>4</v>
      </c>
      <c r="AA20" s="24">
        <v>5</v>
      </c>
      <c r="AB20" s="24">
        <v>3</v>
      </c>
      <c r="AC20" s="24">
        <v>2</v>
      </c>
      <c r="AD20" s="24">
        <v>1</v>
      </c>
      <c r="AE20" s="24">
        <v>3</v>
      </c>
      <c r="AF20" s="24">
        <v>2</v>
      </c>
      <c r="AG20" s="24">
        <v>3</v>
      </c>
      <c r="AH20" s="24">
        <v>4</v>
      </c>
      <c r="AI20" s="24">
        <v>4</v>
      </c>
      <c r="AJ20" s="24">
        <v>4</v>
      </c>
      <c r="AK20" s="24">
        <v>4</v>
      </c>
      <c r="AL20" s="24">
        <v>3</v>
      </c>
      <c r="AM20" s="24">
        <v>1</v>
      </c>
      <c r="AN20" s="24">
        <v>5</v>
      </c>
      <c r="AO20" s="24">
        <v>2</v>
      </c>
      <c r="AP20" s="24">
        <v>4</v>
      </c>
      <c r="AQ20" s="24">
        <v>3</v>
      </c>
      <c r="AR20" s="24">
        <v>3</v>
      </c>
      <c r="AS20" s="24">
        <v>5</v>
      </c>
      <c r="AT20" s="24">
        <v>1</v>
      </c>
      <c r="AU20" s="24">
        <v>3</v>
      </c>
      <c r="AV20" s="24">
        <v>5</v>
      </c>
      <c r="AW20" s="24">
        <v>5</v>
      </c>
      <c r="AX20" s="24">
        <v>5</v>
      </c>
      <c r="AY20" s="24">
        <v>3</v>
      </c>
      <c r="AZ20" s="24">
        <v>1</v>
      </c>
      <c r="BA20" s="24">
        <v>1</v>
      </c>
      <c r="BB20" s="23"/>
      <c r="BC20" s="23"/>
      <c r="BD20" s="23"/>
      <c r="BE20" s="24">
        <v>5</v>
      </c>
      <c r="BF20" s="24">
        <v>4</v>
      </c>
      <c r="BG20" s="24">
        <v>4</v>
      </c>
      <c r="BH20" s="24">
        <v>4</v>
      </c>
      <c r="BI20" s="24">
        <v>5</v>
      </c>
      <c r="BJ20" s="24">
        <v>4</v>
      </c>
      <c r="BK20" s="24" t="s">
        <v>86</v>
      </c>
      <c r="BL20" s="24" t="s">
        <v>85</v>
      </c>
      <c r="BM20" s="24" t="s">
        <v>85</v>
      </c>
      <c r="BN20" s="24" t="s">
        <v>85</v>
      </c>
      <c r="BO20" s="24" t="s">
        <v>85</v>
      </c>
      <c r="BP20" s="24" t="s">
        <v>85</v>
      </c>
      <c r="BQ20" s="24" t="s">
        <v>125</v>
      </c>
      <c r="BR20" s="24" t="s">
        <v>125</v>
      </c>
      <c r="BS20" s="24" t="s">
        <v>125</v>
      </c>
      <c r="BT20" s="24" t="s">
        <v>125</v>
      </c>
      <c r="BU20" s="24" t="s">
        <v>85</v>
      </c>
      <c r="BV20" s="24" t="s">
        <v>271</v>
      </c>
      <c r="BW20" s="24" t="s">
        <v>105</v>
      </c>
      <c r="BX20" s="24" t="s">
        <v>106</v>
      </c>
      <c r="BY20" s="24" t="s">
        <v>159</v>
      </c>
      <c r="BZ20" s="24" t="s">
        <v>134</v>
      </c>
      <c r="CA20" s="24" t="s">
        <v>415</v>
      </c>
      <c r="CB20" s="24" t="s">
        <v>110</v>
      </c>
      <c r="CC20" s="24" t="s">
        <v>7572</v>
      </c>
      <c r="CD20" s="24" t="s">
        <v>7543</v>
      </c>
      <c r="CE20" s="24" t="s">
        <v>891</v>
      </c>
      <c r="CF20" s="24" t="s">
        <v>114</v>
      </c>
      <c r="CG20" s="24" t="s">
        <v>115</v>
      </c>
      <c r="CH20" s="24" t="s">
        <v>125</v>
      </c>
      <c r="CI20" s="23"/>
      <c r="CJ20" s="24" t="s">
        <v>7573</v>
      </c>
      <c r="CK20" s="24">
        <v>4</v>
      </c>
      <c r="CL20" s="24">
        <v>4</v>
      </c>
      <c r="CM20" s="24">
        <v>1</v>
      </c>
      <c r="CN20" s="23"/>
    </row>
    <row r="21" spans="1:92" x14ac:dyDescent="0.2">
      <c r="A21" s="25">
        <v>42355.492984930555</v>
      </c>
      <c r="B21" s="24">
        <v>2</v>
      </c>
      <c r="C21" s="24">
        <v>1</v>
      </c>
      <c r="D21" s="24">
        <v>1</v>
      </c>
      <c r="E21" s="24">
        <v>3</v>
      </c>
      <c r="F21" s="24">
        <v>1</v>
      </c>
      <c r="G21" s="24">
        <v>2</v>
      </c>
      <c r="H21" s="24">
        <v>1</v>
      </c>
      <c r="I21" s="24">
        <v>4</v>
      </c>
      <c r="J21" s="24">
        <v>3</v>
      </c>
      <c r="K21" s="24">
        <v>4</v>
      </c>
      <c r="L21" s="24">
        <v>5</v>
      </c>
      <c r="M21" s="24">
        <v>3</v>
      </c>
      <c r="N21" s="24">
        <v>5</v>
      </c>
      <c r="O21" s="24">
        <v>5</v>
      </c>
      <c r="P21" s="24">
        <v>4</v>
      </c>
      <c r="Q21" s="24">
        <v>5</v>
      </c>
      <c r="R21" s="24">
        <v>5</v>
      </c>
      <c r="S21" s="24">
        <v>1</v>
      </c>
      <c r="T21" s="24">
        <v>5</v>
      </c>
      <c r="U21" s="23"/>
      <c r="V21" s="23"/>
      <c r="W21" s="24">
        <v>3</v>
      </c>
      <c r="X21" s="24">
        <v>3</v>
      </c>
      <c r="Y21" s="24">
        <v>4</v>
      </c>
      <c r="Z21" s="24">
        <v>3</v>
      </c>
      <c r="AA21" s="24">
        <v>3</v>
      </c>
      <c r="AB21" s="24">
        <v>3</v>
      </c>
      <c r="AC21" s="24">
        <v>3</v>
      </c>
      <c r="AD21" s="24">
        <v>3</v>
      </c>
      <c r="AE21" s="24">
        <v>3</v>
      </c>
      <c r="AF21" s="24">
        <v>3</v>
      </c>
      <c r="AG21" s="24">
        <v>3</v>
      </c>
      <c r="AH21" s="24">
        <v>5</v>
      </c>
      <c r="AI21" s="24">
        <v>3</v>
      </c>
      <c r="AJ21" s="24">
        <v>2</v>
      </c>
      <c r="AK21" s="24">
        <v>1</v>
      </c>
      <c r="AL21" s="24">
        <v>3</v>
      </c>
      <c r="AM21" s="24">
        <v>1</v>
      </c>
      <c r="AN21" s="24">
        <v>2</v>
      </c>
      <c r="AO21" s="24">
        <v>1</v>
      </c>
      <c r="AP21" s="24">
        <v>4</v>
      </c>
      <c r="AQ21" s="24">
        <v>2</v>
      </c>
      <c r="AR21" s="24">
        <v>4</v>
      </c>
      <c r="AS21" s="24">
        <v>5</v>
      </c>
      <c r="AT21" s="24">
        <v>3</v>
      </c>
      <c r="AU21" s="24">
        <v>5</v>
      </c>
      <c r="AV21" s="24">
        <v>5</v>
      </c>
      <c r="AW21" s="24">
        <v>4</v>
      </c>
      <c r="AX21" s="24">
        <v>5</v>
      </c>
      <c r="AY21" s="24">
        <v>5</v>
      </c>
      <c r="AZ21" s="24">
        <v>1</v>
      </c>
      <c r="BA21" s="24">
        <v>5</v>
      </c>
      <c r="BB21" s="23"/>
      <c r="BC21" s="23"/>
      <c r="BD21" s="23"/>
      <c r="BE21" s="24">
        <v>5</v>
      </c>
      <c r="BF21" s="24">
        <v>5</v>
      </c>
      <c r="BG21" s="24">
        <v>4</v>
      </c>
      <c r="BH21" s="24">
        <v>4</v>
      </c>
      <c r="BI21" s="24">
        <v>3</v>
      </c>
      <c r="BJ21" s="24">
        <v>5</v>
      </c>
      <c r="BK21" s="24" t="s">
        <v>85</v>
      </c>
      <c r="BL21" s="24" t="s">
        <v>85</v>
      </c>
      <c r="BM21" s="24" t="s">
        <v>85</v>
      </c>
      <c r="BN21" s="24" t="s">
        <v>85</v>
      </c>
      <c r="BO21" s="24" t="s">
        <v>85</v>
      </c>
      <c r="BP21" s="24" t="s">
        <v>85</v>
      </c>
      <c r="BQ21" s="24" t="s">
        <v>125</v>
      </c>
      <c r="BR21" s="24" t="s">
        <v>85</v>
      </c>
      <c r="BS21" s="24" t="s">
        <v>85</v>
      </c>
      <c r="BT21" s="24" t="s">
        <v>85</v>
      </c>
      <c r="BU21" s="24" t="s">
        <v>85</v>
      </c>
      <c r="BV21" s="24" t="s">
        <v>271</v>
      </c>
      <c r="BW21" s="24" t="s">
        <v>2257</v>
      </c>
      <c r="BX21" s="24" t="s">
        <v>106</v>
      </c>
      <c r="BY21" s="24" t="s">
        <v>107</v>
      </c>
      <c r="BZ21" s="24" t="s">
        <v>134</v>
      </c>
      <c r="CA21" s="24" t="s">
        <v>502</v>
      </c>
      <c r="CB21" s="24" t="s">
        <v>7398</v>
      </c>
      <c r="CC21" s="24" t="s">
        <v>7574</v>
      </c>
      <c r="CD21" s="24" t="s">
        <v>193</v>
      </c>
      <c r="CE21" s="24" t="s">
        <v>7568</v>
      </c>
      <c r="CF21" s="24" t="s">
        <v>114</v>
      </c>
      <c r="CG21" s="24" t="s">
        <v>115</v>
      </c>
      <c r="CH21" s="24" t="s">
        <v>85</v>
      </c>
      <c r="CI21" s="23"/>
      <c r="CJ21" s="24" t="s">
        <v>7575</v>
      </c>
      <c r="CK21" s="24">
        <v>2</v>
      </c>
      <c r="CL21" s="24">
        <v>2</v>
      </c>
      <c r="CM21" s="24">
        <v>1</v>
      </c>
      <c r="CN21" s="23"/>
    </row>
    <row r="22" spans="1:92" x14ac:dyDescent="0.2">
      <c r="A22" s="25">
        <v>42355.517955567135</v>
      </c>
      <c r="B22" s="24">
        <v>3</v>
      </c>
      <c r="C22" s="24">
        <v>5</v>
      </c>
      <c r="D22" s="24">
        <v>5</v>
      </c>
      <c r="E22" s="24">
        <v>4</v>
      </c>
      <c r="F22" s="24">
        <v>3</v>
      </c>
      <c r="G22" s="24">
        <v>5</v>
      </c>
      <c r="H22" s="24">
        <v>5</v>
      </c>
      <c r="I22" s="24">
        <v>5</v>
      </c>
      <c r="J22" s="24">
        <v>5</v>
      </c>
      <c r="K22" s="24">
        <v>3</v>
      </c>
      <c r="L22" s="24">
        <v>2</v>
      </c>
      <c r="M22" s="24">
        <v>3</v>
      </c>
      <c r="N22" s="24">
        <v>3</v>
      </c>
      <c r="O22" s="24">
        <v>4</v>
      </c>
      <c r="P22" s="24">
        <v>5</v>
      </c>
      <c r="Q22" s="24">
        <v>4</v>
      </c>
      <c r="R22" s="24">
        <v>3</v>
      </c>
      <c r="S22" s="24">
        <v>2</v>
      </c>
      <c r="T22" s="24">
        <v>3</v>
      </c>
      <c r="U22" s="23"/>
      <c r="V22" s="23"/>
      <c r="W22" s="24">
        <v>5</v>
      </c>
      <c r="X22" s="24">
        <v>4</v>
      </c>
      <c r="Y22" s="24">
        <v>5</v>
      </c>
      <c r="Z22" s="24">
        <v>4</v>
      </c>
      <c r="AA22" s="24">
        <v>4</v>
      </c>
      <c r="AB22" s="24">
        <v>4</v>
      </c>
      <c r="AC22" s="24">
        <v>5</v>
      </c>
      <c r="AD22" s="24">
        <v>4</v>
      </c>
      <c r="AE22" s="24">
        <v>4</v>
      </c>
      <c r="AF22" s="24">
        <v>4</v>
      </c>
      <c r="AG22" s="24">
        <v>5</v>
      </c>
      <c r="AH22" s="24">
        <v>4</v>
      </c>
      <c r="AI22" s="24">
        <v>4</v>
      </c>
      <c r="AJ22" s="24">
        <v>3</v>
      </c>
      <c r="AK22" s="24">
        <v>5</v>
      </c>
      <c r="AL22" s="24">
        <v>5</v>
      </c>
      <c r="AM22" s="24">
        <v>2</v>
      </c>
      <c r="AN22" s="24">
        <v>5</v>
      </c>
      <c r="AO22" s="24">
        <v>5</v>
      </c>
      <c r="AP22" s="24">
        <v>5</v>
      </c>
      <c r="AQ22" s="24">
        <v>5</v>
      </c>
      <c r="AR22" s="24">
        <v>4</v>
      </c>
      <c r="AS22" s="24">
        <v>3</v>
      </c>
      <c r="AT22" s="24">
        <v>4</v>
      </c>
      <c r="AU22" s="24">
        <v>3</v>
      </c>
      <c r="AV22" s="24">
        <v>4</v>
      </c>
      <c r="AW22" s="24">
        <v>5</v>
      </c>
      <c r="AX22" s="24">
        <v>4</v>
      </c>
      <c r="AY22" s="24">
        <v>3</v>
      </c>
      <c r="AZ22" s="24">
        <v>4</v>
      </c>
      <c r="BA22" s="24">
        <v>3</v>
      </c>
      <c r="BB22" s="23"/>
      <c r="BC22" s="23"/>
      <c r="BD22" s="23"/>
      <c r="BE22" s="24">
        <v>4</v>
      </c>
      <c r="BF22" s="24">
        <v>4</v>
      </c>
      <c r="BG22" s="24">
        <v>4</v>
      </c>
      <c r="BH22" s="24">
        <v>4</v>
      </c>
      <c r="BI22" s="24">
        <v>4</v>
      </c>
      <c r="BJ22" s="24">
        <v>4</v>
      </c>
      <c r="BK22" s="24" t="s">
        <v>85</v>
      </c>
      <c r="BL22" s="24" t="s">
        <v>85</v>
      </c>
      <c r="BM22" s="24" t="s">
        <v>85</v>
      </c>
      <c r="BN22" s="24" t="s">
        <v>85</v>
      </c>
      <c r="BO22" s="24" t="s">
        <v>85</v>
      </c>
      <c r="BP22" s="24" t="s">
        <v>85</v>
      </c>
      <c r="BQ22" s="24" t="s">
        <v>125</v>
      </c>
      <c r="BR22" s="24" t="s">
        <v>125</v>
      </c>
      <c r="BS22" s="24" t="s">
        <v>125</v>
      </c>
      <c r="BT22" s="24" t="s">
        <v>125</v>
      </c>
      <c r="BU22" s="24" t="s">
        <v>85</v>
      </c>
      <c r="BV22" s="24" t="s">
        <v>271</v>
      </c>
      <c r="BW22" s="24" t="s">
        <v>7576</v>
      </c>
      <c r="BX22" s="24" t="s">
        <v>106</v>
      </c>
      <c r="BY22" s="24" t="s">
        <v>159</v>
      </c>
      <c r="BZ22" s="24" t="s">
        <v>108</v>
      </c>
      <c r="CA22" s="24" t="s">
        <v>109</v>
      </c>
      <c r="CB22" s="24" t="s">
        <v>110</v>
      </c>
      <c r="CC22" s="24" t="s">
        <v>7577</v>
      </c>
      <c r="CD22" s="24" t="s">
        <v>7543</v>
      </c>
      <c r="CE22" s="24" t="s">
        <v>5135</v>
      </c>
      <c r="CF22" s="24" t="s">
        <v>114</v>
      </c>
      <c r="CG22" s="24" t="s">
        <v>115</v>
      </c>
      <c r="CH22" s="24" t="s">
        <v>125</v>
      </c>
      <c r="CI22" s="23"/>
      <c r="CJ22" s="23"/>
      <c r="CK22" s="24">
        <v>4</v>
      </c>
      <c r="CL22" s="24">
        <v>5</v>
      </c>
      <c r="CM22" s="24">
        <v>4</v>
      </c>
      <c r="CN22" s="23"/>
    </row>
    <row r="23" spans="1:92" x14ac:dyDescent="0.2">
      <c r="A23" s="25">
        <v>42355.575582442129</v>
      </c>
      <c r="B23" s="24">
        <v>3</v>
      </c>
      <c r="C23" s="24">
        <v>5</v>
      </c>
      <c r="D23" s="24">
        <v>3</v>
      </c>
      <c r="E23" s="24">
        <v>3</v>
      </c>
      <c r="F23" s="24">
        <v>2</v>
      </c>
      <c r="G23" s="24">
        <v>5</v>
      </c>
      <c r="H23" s="24">
        <v>2</v>
      </c>
      <c r="I23" s="24">
        <v>2</v>
      </c>
      <c r="J23" s="24">
        <v>1</v>
      </c>
      <c r="K23" s="24">
        <v>3</v>
      </c>
      <c r="L23" s="24">
        <v>3</v>
      </c>
      <c r="M23" s="24">
        <v>4</v>
      </c>
      <c r="N23" s="24">
        <v>2</v>
      </c>
      <c r="O23" s="24">
        <v>3</v>
      </c>
      <c r="P23" s="24">
        <v>1</v>
      </c>
      <c r="Q23" s="24">
        <v>3</v>
      </c>
      <c r="R23" s="24">
        <v>3</v>
      </c>
      <c r="S23" s="24">
        <v>3</v>
      </c>
      <c r="T23" s="24">
        <v>1</v>
      </c>
      <c r="U23" s="23"/>
      <c r="V23" s="23"/>
      <c r="W23" s="24">
        <v>5</v>
      </c>
      <c r="X23" s="24">
        <v>1</v>
      </c>
      <c r="Y23" s="24">
        <v>3</v>
      </c>
      <c r="Z23" s="24">
        <v>5</v>
      </c>
      <c r="AA23" s="24">
        <v>5</v>
      </c>
      <c r="AB23" s="24">
        <v>1</v>
      </c>
      <c r="AC23" s="24">
        <v>4</v>
      </c>
      <c r="AD23" s="24">
        <v>1</v>
      </c>
      <c r="AE23" s="24">
        <v>4</v>
      </c>
      <c r="AF23" s="24">
        <v>1</v>
      </c>
      <c r="AG23" s="24">
        <v>1</v>
      </c>
      <c r="AH23" s="24">
        <v>5</v>
      </c>
      <c r="AI23" s="24">
        <v>5</v>
      </c>
      <c r="AJ23" s="24">
        <v>1</v>
      </c>
      <c r="AK23" s="24">
        <v>4</v>
      </c>
      <c r="AL23" s="24">
        <v>3</v>
      </c>
      <c r="AM23" s="24">
        <v>2</v>
      </c>
      <c r="AN23" s="24">
        <v>4</v>
      </c>
      <c r="AO23" s="24">
        <v>1</v>
      </c>
      <c r="AP23" s="24">
        <v>2</v>
      </c>
      <c r="AQ23" s="24">
        <v>1</v>
      </c>
      <c r="AR23" s="24">
        <v>2</v>
      </c>
      <c r="AS23" s="24">
        <v>1</v>
      </c>
      <c r="AT23" s="24">
        <v>4</v>
      </c>
      <c r="AU23" s="24">
        <v>1</v>
      </c>
      <c r="AV23" s="24">
        <v>3</v>
      </c>
      <c r="AW23" s="24">
        <v>2</v>
      </c>
      <c r="AX23" s="24">
        <v>4</v>
      </c>
      <c r="AY23" s="24">
        <v>3</v>
      </c>
      <c r="AZ23" s="24">
        <v>3</v>
      </c>
      <c r="BA23" s="24">
        <v>1</v>
      </c>
      <c r="BB23" s="23"/>
      <c r="BC23" s="23"/>
      <c r="BD23" s="23"/>
      <c r="BE23" s="24">
        <v>4</v>
      </c>
      <c r="BF23" s="24">
        <v>5</v>
      </c>
      <c r="BG23" s="24">
        <v>5</v>
      </c>
      <c r="BH23" s="24">
        <v>4</v>
      </c>
      <c r="BI23" s="24">
        <v>4</v>
      </c>
      <c r="BJ23" s="24">
        <v>4</v>
      </c>
      <c r="BK23" s="24" t="s">
        <v>85</v>
      </c>
      <c r="BL23" s="24" t="s">
        <v>85</v>
      </c>
      <c r="BM23" s="24" t="s">
        <v>85</v>
      </c>
      <c r="BN23" s="24" t="s">
        <v>125</v>
      </c>
      <c r="BO23" s="24" t="s">
        <v>85</v>
      </c>
      <c r="BP23" s="24" t="s">
        <v>85</v>
      </c>
      <c r="BQ23" s="24" t="s">
        <v>125</v>
      </c>
      <c r="BR23" s="24" t="s">
        <v>86</v>
      </c>
      <c r="BS23" s="24" t="s">
        <v>85</v>
      </c>
      <c r="BT23" s="24" t="s">
        <v>85</v>
      </c>
      <c r="BU23" s="24" t="s">
        <v>85</v>
      </c>
      <c r="BV23" s="24" t="s">
        <v>104</v>
      </c>
      <c r="BW23" s="24" t="s">
        <v>105</v>
      </c>
      <c r="BX23" s="24" t="s">
        <v>106</v>
      </c>
      <c r="BY23" s="24" t="s">
        <v>107</v>
      </c>
      <c r="BZ23" s="24" t="s">
        <v>108</v>
      </c>
      <c r="CA23" s="24" t="s">
        <v>109</v>
      </c>
      <c r="CB23" s="24" t="s">
        <v>110</v>
      </c>
      <c r="CC23" s="24" t="s">
        <v>111</v>
      </c>
      <c r="CD23" s="24" t="s">
        <v>250</v>
      </c>
      <c r="CE23" s="24" t="s">
        <v>7578</v>
      </c>
      <c r="CF23" s="24" t="s">
        <v>114</v>
      </c>
      <c r="CG23" s="24" t="s">
        <v>115</v>
      </c>
      <c r="CH23" s="24" t="s">
        <v>85</v>
      </c>
      <c r="CI23" s="23"/>
      <c r="CJ23" s="24" t="s">
        <v>7579</v>
      </c>
      <c r="CK23" s="24">
        <v>3</v>
      </c>
      <c r="CL23" s="24">
        <v>3</v>
      </c>
      <c r="CM23" s="24">
        <v>2</v>
      </c>
      <c r="CN23" s="23"/>
    </row>
    <row r="24" spans="1:92" x14ac:dyDescent="0.2">
      <c r="A24" s="25">
        <v>42355.587673530092</v>
      </c>
      <c r="B24" s="24">
        <v>1</v>
      </c>
      <c r="C24" s="24">
        <v>4</v>
      </c>
      <c r="D24" s="24">
        <v>3</v>
      </c>
      <c r="E24" s="24">
        <v>1</v>
      </c>
      <c r="F24" s="24">
        <v>1</v>
      </c>
      <c r="G24" s="24">
        <v>5</v>
      </c>
      <c r="H24" s="24">
        <v>2</v>
      </c>
      <c r="I24" s="24">
        <v>3</v>
      </c>
      <c r="J24" s="24">
        <v>3</v>
      </c>
      <c r="K24" s="24">
        <v>3</v>
      </c>
      <c r="L24" s="24">
        <v>3</v>
      </c>
      <c r="M24" s="24">
        <v>1</v>
      </c>
      <c r="N24" s="24">
        <v>1</v>
      </c>
      <c r="O24" s="24">
        <v>2</v>
      </c>
      <c r="P24" s="24">
        <v>5</v>
      </c>
      <c r="Q24" s="24">
        <v>5</v>
      </c>
      <c r="R24" s="24">
        <v>4</v>
      </c>
      <c r="S24" s="24">
        <v>3</v>
      </c>
      <c r="T24" s="24">
        <v>4</v>
      </c>
      <c r="U24" s="23"/>
      <c r="V24" s="23"/>
      <c r="W24" s="24">
        <v>5</v>
      </c>
      <c r="X24" s="24">
        <v>2</v>
      </c>
      <c r="Y24" s="24">
        <v>4</v>
      </c>
      <c r="Z24" s="24">
        <v>5</v>
      </c>
      <c r="AA24" s="24">
        <v>5</v>
      </c>
      <c r="AB24" s="24">
        <v>3</v>
      </c>
      <c r="AC24" s="24">
        <v>4</v>
      </c>
      <c r="AD24" s="24">
        <v>3</v>
      </c>
      <c r="AE24" s="24">
        <v>5</v>
      </c>
      <c r="AF24" s="24">
        <v>4</v>
      </c>
      <c r="AG24" s="24">
        <v>4</v>
      </c>
      <c r="AH24" s="24">
        <v>5</v>
      </c>
      <c r="AI24" s="24">
        <v>5</v>
      </c>
      <c r="AJ24" s="24">
        <v>1</v>
      </c>
      <c r="AK24" s="24">
        <v>5</v>
      </c>
      <c r="AL24" s="24">
        <v>2</v>
      </c>
      <c r="AM24" s="24" t="s">
        <v>118</v>
      </c>
      <c r="AN24" s="24">
        <v>5</v>
      </c>
      <c r="AO24" s="24">
        <v>2</v>
      </c>
      <c r="AP24" s="24">
        <v>3</v>
      </c>
      <c r="AQ24" s="24">
        <v>2</v>
      </c>
      <c r="AR24" s="24">
        <v>3</v>
      </c>
      <c r="AS24" s="24">
        <v>3</v>
      </c>
      <c r="AT24" s="24">
        <v>1</v>
      </c>
      <c r="AU24" s="24">
        <v>2</v>
      </c>
      <c r="AV24" s="24">
        <v>2</v>
      </c>
      <c r="AW24" s="24">
        <v>5</v>
      </c>
      <c r="AX24" s="24">
        <v>3</v>
      </c>
      <c r="AY24" s="24">
        <v>3</v>
      </c>
      <c r="AZ24" s="24">
        <v>3</v>
      </c>
      <c r="BA24" s="24">
        <v>2</v>
      </c>
      <c r="BB24" s="23"/>
      <c r="BC24" s="23"/>
      <c r="BD24" s="23"/>
      <c r="BE24" s="24">
        <v>4</v>
      </c>
      <c r="BF24" s="24">
        <v>5</v>
      </c>
      <c r="BG24" s="24">
        <v>4</v>
      </c>
      <c r="BH24" s="24">
        <v>3</v>
      </c>
      <c r="BI24" s="24">
        <v>3</v>
      </c>
      <c r="BJ24" s="24">
        <v>4</v>
      </c>
      <c r="BK24" s="24" t="s">
        <v>86</v>
      </c>
      <c r="BL24" s="24" t="s">
        <v>85</v>
      </c>
      <c r="BM24" s="24" t="s">
        <v>85</v>
      </c>
      <c r="BN24" s="24" t="s">
        <v>85</v>
      </c>
      <c r="BO24" s="24" t="s">
        <v>85</v>
      </c>
      <c r="BP24" s="24" t="s">
        <v>85</v>
      </c>
      <c r="BQ24" s="24" t="s">
        <v>86</v>
      </c>
      <c r="BR24" s="24" t="s">
        <v>86</v>
      </c>
      <c r="BS24" s="24" t="s">
        <v>85</v>
      </c>
      <c r="BT24" s="24" t="s">
        <v>85</v>
      </c>
      <c r="BU24" s="24" t="s">
        <v>85</v>
      </c>
      <c r="BV24" s="24" t="s">
        <v>940</v>
      </c>
      <c r="BW24" s="24" t="s">
        <v>105</v>
      </c>
      <c r="BX24" s="24" t="s">
        <v>106</v>
      </c>
      <c r="BY24" s="24" t="s">
        <v>159</v>
      </c>
      <c r="BZ24" s="24" t="s">
        <v>134</v>
      </c>
      <c r="CA24" s="24" t="s">
        <v>109</v>
      </c>
      <c r="CB24" s="24" t="s">
        <v>387</v>
      </c>
      <c r="CC24" s="23"/>
      <c r="CD24" s="24" t="s">
        <v>138</v>
      </c>
      <c r="CE24" s="24" t="s">
        <v>7580</v>
      </c>
      <c r="CF24" s="24" t="s">
        <v>114</v>
      </c>
      <c r="CG24" s="24" t="s">
        <v>115</v>
      </c>
      <c r="CH24" s="24" t="s">
        <v>85</v>
      </c>
      <c r="CI24" s="23"/>
      <c r="CJ24" s="24" t="s">
        <v>7581</v>
      </c>
      <c r="CK24" s="24">
        <v>4</v>
      </c>
      <c r="CL24" s="24">
        <v>4</v>
      </c>
      <c r="CM24" s="24">
        <v>2</v>
      </c>
      <c r="CN24" s="23"/>
    </row>
    <row r="25" spans="1:92" x14ac:dyDescent="0.2">
      <c r="A25" s="25">
        <v>42356.505383148149</v>
      </c>
      <c r="B25" s="24">
        <v>1</v>
      </c>
      <c r="C25" s="24">
        <v>5</v>
      </c>
      <c r="D25" s="24">
        <v>4</v>
      </c>
      <c r="E25" s="24">
        <v>2</v>
      </c>
      <c r="F25" s="24">
        <v>1</v>
      </c>
      <c r="G25" s="24">
        <v>4</v>
      </c>
      <c r="H25" s="24">
        <v>3</v>
      </c>
      <c r="I25" s="24">
        <v>3</v>
      </c>
      <c r="J25" s="24">
        <v>3</v>
      </c>
      <c r="K25" s="24">
        <v>2</v>
      </c>
      <c r="L25" s="24">
        <v>2</v>
      </c>
      <c r="M25" s="24">
        <v>1</v>
      </c>
      <c r="N25" s="24">
        <v>1</v>
      </c>
      <c r="O25" s="24">
        <v>3</v>
      </c>
      <c r="P25" s="24">
        <v>4</v>
      </c>
      <c r="Q25" s="24">
        <v>4</v>
      </c>
      <c r="R25" s="24">
        <v>2</v>
      </c>
      <c r="S25" s="24">
        <v>1</v>
      </c>
      <c r="T25" s="24">
        <v>2</v>
      </c>
      <c r="U25" s="23"/>
      <c r="V25" s="23"/>
      <c r="W25" s="24">
        <v>3</v>
      </c>
      <c r="X25" s="24">
        <v>2</v>
      </c>
      <c r="Y25" s="24">
        <v>4</v>
      </c>
      <c r="Z25" s="24">
        <v>4</v>
      </c>
      <c r="AA25" s="24">
        <v>4</v>
      </c>
      <c r="AB25" s="24">
        <v>3</v>
      </c>
      <c r="AC25" s="24">
        <v>2</v>
      </c>
      <c r="AD25" s="24">
        <v>2</v>
      </c>
      <c r="AE25" s="24">
        <v>1</v>
      </c>
      <c r="AF25" s="24">
        <v>2</v>
      </c>
      <c r="AG25" s="24">
        <v>2</v>
      </c>
      <c r="AH25" s="24">
        <v>2</v>
      </c>
      <c r="AI25" s="24">
        <v>1</v>
      </c>
      <c r="AJ25" s="24">
        <v>2</v>
      </c>
      <c r="AK25" s="24">
        <v>5</v>
      </c>
      <c r="AL25" s="24">
        <v>3</v>
      </c>
      <c r="AM25" s="24">
        <v>2</v>
      </c>
      <c r="AN25" s="24">
        <v>4</v>
      </c>
      <c r="AO25" s="24">
        <v>4</v>
      </c>
      <c r="AP25" s="24">
        <v>2</v>
      </c>
      <c r="AQ25" s="24">
        <v>4</v>
      </c>
      <c r="AR25" s="24">
        <v>2</v>
      </c>
      <c r="AS25" s="24">
        <v>3</v>
      </c>
      <c r="AT25" s="24">
        <v>2</v>
      </c>
      <c r="AU25" s="24">
        <v>1</v>
      </c>
      <c r="AV25" s="24">
        <v>4</v>
      </c>
      <c r="AW25" s="24">
        <v>5</v>
      </c>
      <c r="AX25" s="24">
        <v>4</v>
      </c>
      <c r="AY25" s="24">
        <v>2</v>
      </c>
      <c r="AZ25" s="24">
        <v>2</v>
      </c>
      <c r="BA25" s="24">
        <v>2</v>
      </c>
      <c r="BB25" s="23"/>
      <c r="BC25" s="23"/>
      <c r="BD25" s="23"/>
      <c r="BE25" s="24">
        <v>5</v>
      </c>
      <c r="BF25" s="24">
        <v>5</v>
      </c>
      <c r="BG25" s="24">
        <v>4</v>
      </c>
      <c r="BH25" s="24">
        <v>4</v>
      </c>
      <c r="BI25" s="24">
        <v>5</v>
      </c>
      <c r="BJ25" s="24">
        <v>5</v>
      </c>
      <c r="BK25" s="24" t="s">
        <v>86</v>
      </c>
      <c r="BL25" s="24" t="s">
        <v>85</v>
      </c>
      <c r="BM25" s="24" t="s">
        <v>85</v>
      </c>
      <c r="BN25" s="24" t="s">
        <v>85</v>
      </c>
      <c r="BO25" s="24" t="s">
        <v>85</v>
      </c>
      <c r="BP25" s="24" t="s">
        <v>85</v>
      </c>
      <c r="BQ25" s="24" t="s">
        <v>125</v>
      </c>
      <c r="BR25" s="24" t="s">
        <v>125</v>
      </c>
      <c r="BS25" s="24" t="s">
        <v>125</v>
      </c>
      <c r="BT25" s="24" t="s">
        <v>125</v>
      </c>
      <c r="BU25" s="24" t="s">
        <v>85</v>
      </c>
      <c r="BV25" s="24" t="s">
        <v>104</v>
      </c>
      <c r="BW25" s="24" t="s">
        <v>2716</v>
      </c>
      <c r="BX25" s="24" t="s">
        <v>106</v>
      </c>
      <c r="BY25" s="24" t="s">
        <v>107</v>
      </c>
      <c r="BZ25" s="24" t="s">
        <v>134</v>
      </c>
      <c r="CA25" s="24" t="s">
        <v>109</v>
      </c>
      <c r="CB25" s="24" t="s">
        <v>387</v>
      </c>
      <c r="CC25" s="24" t="s">
        <v>163</v>
      </c>
      <c r="CD25" s="24" t="s">
        <v>7543</v>
      </c>
      <c r="CE25" s="24" t="s">
        <v>280</v>
      </c>
      <c r="CF25" s="24" t="s">
        <v>114</v>
      </c>
      <c r="CG25" s="24" t="s">
        <v>115</v>
      </c>
      <c r="CH25" s="24" t="s">
        <v>125</v>
      </c>
      <c r="CI25" s="23"/>
      <c r="CJ25" s="23"/>
      <c r="CK25" s="24">
        <v>2</v>
      </c>
      <c r="CL25" s="24">
        <v>2</v>
      </c>
      <c r="CM25" s="24" t="s">
        <v>118</v>
      </c>
      <c r="CN25" s="23"/>
    </row>
    <row r="26" spans="1:92" x14ac:dyDescent="0.2">
      <c r="A26" s="25">
        <v>42356.576990196758</v>
      </c>
      <c r="B26" s="24">
        <v>4</v>
      </c>
      <c r="C26" s="24">
        <v>5</v>
      </c>
      <c r="D26" s="24">
        <v>5</v>
      </c>
      <c r="E26" s="24">
        <v>3</v>
      </c>
      <c r="F26" s="24">
        <v>2</v>
      </c>
      <c r="G26" s="24">
        <v>4</v>
      </c>
      <c r="H26" s="24">
        <v>4</v>
      </c>
      <c r="I26" s="24">
        <v>5</v>
      </c>
      <c r="J26" s="24">
        <v>5</v>
      </c>
      <c r="K26" s="24">
        <v>2</v>
      </c>
      <c r="L26" s="24">
        <v>3</v>
      </c>
      <c r="M26" s="24">
        <v>3</v>
      </c>
      <c r="N26" s="24">
        <v>2</v>
      </c>
      <c r="O26" s="24">
        <v>5</v>
      </c>
      <c r="P26" s="24">
        <v>4</v>
      </c>
      <c r="Q26" s="24">
        <v>4</v>
      </c>
      <c r="R26" s="24">
        <v>5</v>
      </c>
      <c r="S26" s="24">
        <v>2</v>
      </c>
      <c r="T26" s="24">
        <v>5</v>
      </c>
      <c r="U26" s="23"/>
      <c r="V26" s="23"/>
      <c r="W26" s="24">
        <v>1</v>
      </c>
      <c r="X26" s="24">
        <v>2</v>
      </c>
      <c r="Y26" s="24">
        <v>4</v>
      </c>
      <c r="Z26" s="24">
        <v>3</v>
      </c>
      <c r="AA26" s="24">
        <v>4</v>
      </c>
      <c r="AB26" s="24">
        <v>4</v>
      </c>
      <c r="AC26" s="24">
        <v>4</v>
      </c>
      <c r="AD26" s="24">
        <v>2</v>
      </c>
      <c r="AE26" s="24">
        <v>4</v>
      </c>
      <c r="AF26" s="24">
        <v>2</v>
      </c>
      <c r="AG26" s="24">
        <v>2</v>
      </c>
      <c r="AH26" s="24">
        <v>4</v>
      </c>
      <c r="AI26" s="24">
        <v>3</v>
      </c>
      <c r="AJ26" s="24">
        <v>3</v>
      </c>
      <c r="AK26" s="24">
        <v>5</v>
      </c>
      <c r="AL26" s="24">
        <v>4</v>
      </c>
      <c r="AM26" s="24">
        <v>3</v>
      </c>
      <c r="AN26" s="24">
        <v>5</v>
      </c>
      <c r="AO26" s="24">
        <v>5</v>
      </c>
      <c r="AP26" s="24">
        <v>5</v>
      </c>
      <c r="AQ26" s="24">
        <v>5</v>
      </c>
      <c r="AR26" s="24">
        <v>4</v>
      </c>
      <c r="AS26" s="24">
        <v>3</v>
      </c>
      <c r="AT26" s="24">
        <v>4</v>
      </c>
      <c r="AU26" s="24">
        <v>2</v>
      </c>
      <c r="AV26" s="24">
        <v>5</v>
      </c>
      <c r="AW26" s="24">
        <v>4</v>
      </c>
      <c r="AX26" s="24">
        <v>3</v>
      </c>
      <c r="AY26" s="24">
        <v>5</v>
      </c>
      <c r="AZ26" s="24">
        <v>3</v>
      </c>
      <c r="BA26" s="24">
        <v>5</v>
      </c>
      <c r="BB26" s="23"/>
      <c r="BC26" s="23"/>
      <c r="BD26" s="23"/>
      <c r="BE26" s="24">
        <v>5</v>
      </c>
      <c r="BF26" s="24">
        <v>5</v>
      </c>
      <c r="BG26" s="24">
        <v>5</v>
      </c>
      <c r="BH26" s="24">
        <v>5</v>
      </c>
      <c r="BI26" s="24">
        <v>5</v>
      </c>
      <c r="BJ26" s="24">
        <v>5</v>
      </c>
      <c r="BK26" s="24" t="s">
        <v>86</v>
      </c>
      <c r="BL26" s="24" t="s">
        <v>85</v>
      </c>
      <c r="BM26" s="24" t="s">
        <v>86</v>
      </c>
      <c r="BN26" s="24" t="s">
        <v>86</v>
      </c>
      <c r="BO26" s="24" t="s">
        <v>86</v>
      </c>
      <c r="BP26" s="24" t="s">
        <v>85</v>
      </c>
      <c r="BQ26" s="24" t="s">
        <v>86</v>
      </c>
      <c r="BR26" s="24" t="s">
        <v>86</v>
      </c>
      <c r="BS26" s="24" t="s">
        <v>86</v>
      </c>
      <c r="BT26" s="24" t="s">
        <v>86</v>
      </c>
      <c r="BU26" s="24" t="s">
        <v>85</v>
      </c>
      <c r="BV26" s="24" t="s">
        <v>271</v>
      </c>
      <c r="BW26" s="24" t="s">
        <v>105</v>
      </c>
      <c r="BX26" s="24" t="s">
        <v>106</v>
      </c>
      <c r="BY26" s="24" t="s">
        <v>159</v>
      </c>
      <c r="BZ26" s="24" t="s">
        <v>108</v>
      </c>
      <c r="CA26" s="24" t="s">
        <v>218</v>
      </c>
      <c r="CB26" s="24" t="s">
        <v>110</v>
      </c>
      <c r="CC26" s="24" t="s">
        <v>7582</v>
      </c>
      <c r="CD26" s="24" t="s">
        <v>250</v>
      </c>
      <c r="CE26" s="24" t="s">
        <v>7563</v>
      </c>
      <c r="CF26" s="24" t="s">
        <v>114</v>
      </c>
      <c r="CG26" s="24" t="s">
        <v>115</v>
      </c>
      <c r="CH26" s="24" t="s">
        <v>86</v>
      </c>
      <c r="CI26" s="23"/>
      <c r="CJ26" s="23"/>
      <c r="CK26" s="24">
        <v>2</v>
      </c>
      <c r="CL26" s="24">
        <v>3</v>
      </c>
      <c r="CM26" s="24">
        <v>3</v>
      </c>
      <c r="CN26" s="23"/>
    </row>
    <row r="27" spans="1:92" x14ac:dyDescent="0.2">
      <c r="A27" s="25">
        <v>42356.723155115746</v>
      </c>
      <c r="B27" s="24">
        <v>1</v>
      </c>
      <c r="C27" s="24">
        <v>1</v>
      </c>
      <c r="D27" s="24" t="s">
        <v>118</v>
      </c>
      <c r="E27" s="24">
        <v>3</v>
      </c>
      <c r="F27" s="24" t="s">
        <v>118</v>
      </c>
      <c r="G27" s="24">
        <v>5</v>
      </c>
      <c r="H27" s="24">
        <v>3</v>
      </c>
      <c r="I27" s="24">
        <v>5</v>
      </c>
      <c r="J27" s="24">
        <v>3</v>
      </c>
      <c r="K27" s="24" t="s">
        <v>118</v>
      </c>
      <c r="L27" s="24">
        <v>1</v>
      </c>
      <c r="M27" s="24" t="s">
        <v>118</v>
      </c>
      <c r="N27" s="24">
        <v>2</v>
      </c>
      <c r="O27" s="24" t="s">
        <v>118</v>
      </c>
      <c r="P27" s="24">
        <v>2</v>
      </c>
      <c r="Q27" s="24" t="s">
        <v>118</v>
      </c>
      <c r="R27" s="24" t="s">
        <v>118</v>
      </c>
      <c r="S27" s="24">
        <v>1</v>
      </c>
      <c r="T27" s="24">
        <v>1</v>
      </c>
      <c r="U27" s="23"/>
      <c r="V27" s="23"/>
      <c r="W27" s="24">
        <v>2</v>
      </c>
      <c r="X27" s="24">
        <v>2</v>
      </c>
      <c r="Y27" s="24">
        <v>2</v>
      </c>
      <c r="Z27" s="24">
        <v>1</v>
      </c>
      <c r="AA27" s="24">
        <v>3</v>
      </c>
      <c r="AB27" s="24">
        <v>2</v>
      </c>
      <c r="AC27" s="24">
        <v>1</v>
      </c>
      <c r="AD27" s="24">
        <v>1</v>
      </c>
      <c r="AE27" s="24">
        <v>3</v>
      </c>
      <c r="AF27" s="24">
        <v>2</v>
      </c>
      <c r="AG27" s="24">
        <v>1</v>
      </c>
      <c r="AH27" s="24">
        <v>1</v>
      </c>
      <c r="AI27" s="24">
        <v>1</v>
      </c>
      <c r="AJ27" s="24" t="s">
        <v>118</v>
      </c>
      <c r="AK27" s="24">
        <v>3</v>
      </c>
      <c r="AL27" s="24">
        <v>3</v>
      </c>
      <c r="AM27" s="24" t="s">
        <v>118</v>
      </c>
      <c r="AN27" s="24">
        <v>3</v>
      </c>
      <c r="AO27" s="24">
        <v>3</v>
      </c>
      <c r="AP27" s="24">
        <v>4</v>
      </c>
      <c r="AQ27" s="24">
        <v>2</v>
      </c>
      <c r="AR27" s="24">
        <v>4</v>
      </c>
      <c r="AS27" s="24" t="s">
        <v>118</v>
      </c>
      <c r="AT27" s="24" t="s">
        <v>118</v>
      </c>
      <c r="AU27" s="24">
        <v>1</v>
      </c>
      <c r="AV27" s="24" t="s">
        <v>118</v>
      </c>
      <c r="AW27" s="24">
        <v>3</v>
      </c>
      <c r="AX27" s="24">
        <v>3</v>
      </c>
      <c r="AY27" s="24" t="s">
        <v>118</v>
      </c>
      <c r="AZ27" s="24" t="s">
        <v>118</v>
      </c>
      <c r="BA27" s="24" t="s">
        <v>118</v>
      </c>
      <c r="BB27" s="23"/>
      <c r="BC27" s="23"/>
      <c r="BD27" s="23"/>
      <c r="BE27" s="24">
        <v>4</v>
      </c>
      <c r="BF27" s="24">
        <v>2</v>
      </c>
      <c r="BG27" s="24">
        <v>2</v>
      </c>
      <c r="BH27" s="24">
        <v>2</v>
      </c>
      <c r="BI27" s="24">
        <v>4</v>
      </c>
      <c r="BJ27" s="24">
        <v>5</v>
      </c>
      <c r="BK27" s="24" t="s">
        <v>86</v>
      </c>
      <c r="BL27" s="24" t="s">
        <v>86</v>
      </c>
      <c r="BM27" s="24" t="s">
        <v>85</v>
      </c>
      <c r="BN27" s="24" t="s">
        <v>125</v>
      </c>
      <c r="BO27" s="24" t="s">
        <v>85</v>
      </c>
      <c r="BP27" s="24" t="s">
        <v>85</v>
      </c>
      <c r="BQ27" s="24" t="s">
        <v>86</v>
      </c>
      <c r="BR27" s="24" t="s">
        <v>86</v>
      </c>
      <c r="BS27" s="24" t="s">
        <v>86</v>
      </c>
      <c r="BT27" s="24" t="s">
        <v>86</v>
      </c>
      <c r="BU27" s="24" t="s">
        <v>85</v>
      </c>
      <c r="BV27" s="24" t="s">
        <v>185</v>
      </c>
      <c r="BW27" s="24" t="s">
        <v>105</v>
      </c>
      <c r="BX27" s="24" t="s">
        <v>106</v>
      </c>
      <c r="BY27" s="24" t="s">
        <v>159</v>
      </c>
      <c r="BZ27" s="24" t="s">
        <v>108</v>
      </c>
      <c r="CA27" s="24" t="s">
        <v>109</v>
      </c>
      <c r="CB27" s="24" t="s">
        <v>110</v>
      </c>
      <c r="CC27" s="24" t="s">
        <v>1493</v>
      </c>
      <c r="CD27" s="24" t="s">
        <v>221</v>
      </c>
      <c r="CE27" s="24" t="s">
        <v>7583</v>
      </c>
      <c r="CF27" s="24" t="s">
        <v>114</v>
      </c>
      <c r="CG27" s="24" t="s">
        <v>115</v>
      </c>
      <c r="CH27" s="24" t="s">
        <v>86</v>
      </c>
      <c r="CI27" s="23"/>
      <c r="CJ27" s="24" t="s">
        <v>7584</v>
      </c>
      <c r="CK27" s="24" t="s">
        <v>118</v>
      </c>
      <c r="CL27" s="24" t="s">
        <v>118</v>
      </c>
      <c r="CM27" s="24">
        <v>1</v>
      </c>
      <c r="CN27" s="23"/>
    </row>
    <row r="28" spans="1:92" x14ac:dyDescent="0.2">
      <c r="A28" s="25">
        <v>42357.620637789354</v>
      </c>
      <c r="B28" s="24">
        <v>3</v>
      </c>
      <c r="C28" s="24">
        <v>1</v>
      </c>
      <c r="D28" s="24">
        <v>1</v>
      </c>
      <c r="E28" s="24">
        <v>1</v>
      </c>
      <c r="F28" s="24">
        <v>1</v>
      </c>
      <c r="G28" s="24">
        <v>2</v>
      </c>
      <c r="H28" s="24">
        <v>2</v>
      </c>
      <c r="I28" s="24">
        <v>2</v>
      </c>
      <c r="J28" s="24">
        <v>3</v>
      </c>
      <c r="K28" s="24">
        <v>2</v>
      </c>
      <c r="L28" s="24">
        <v>2</v>
      </c>
      <c r="M28" s="24">
        <v>2</v>
      </c>
      <c r="N28" s="24">
        <v>2</v>
      </c>
      <c r="O28" s="24">
        <v>5</v>
      </c>
      <c r="P28" s="24">
        <v>2</v>
      </c>
      <c r="Q28" s="24">
        <v>4</v>
      </c>
      <c r="R28" s="24">
        <v>5</v>
      </c>
      <c r="S28" s="24">
        <v>3</v>
      </c>
      <c r="T28" s="24">
        <v>3</v>
      </c>
      <c r="U28" s="23"/>
      <c r="V28" s="23"/>
      <c r="W28" s="24">
        <v>3</v>
      </c>
      <c r="X28" s="24">
        <v>5</v>
      </c>
      <c r="Y28" s="24">
        <v>2</v>
      </c>
      <c r="Z28" s="24">
        <v>2</v>
      </c>
      <c r="AA28" s="24">
        <v>3</v>
      </c>
      <c r="AB28" s="24">
        <v>4</v>
      </c>
      <c r="AC28" s="24">
        <v>2</v>
      </c>
      <c r="AD28" s="24">
        <v>1</v>
      </c>
      <c r="AE28" s="24">
        <v>1</v>
      </c>
      <c r="AF28" s="24">
        <v>5</v>
      </c>
      <c r="AG28" s="24">
        <v>1</v>
      </c>
      <c r="AH28" s="24">
        <v>5</v>
      </c>
      <c r="AI28" s="24">
        <v>2</v>
      </c>
      <c r="AJ28" s="24">
        <v>3</v>
      </c>
      <c r="AK28" s="24">
        <v>3</v>
      </c>
      <c r="AL28" s="24">
        <v>1</v>
      </c>
      <c r="AM28" s="24">
        <v>1</v>
      </c>
      <c r="AN28" s="24">
        <v>2</v>
      </c>
      <c r="AO28" s="24">
        <v>3</v>
      </c>
      <c r="AP28" s="24">
        <v>1</v>
      </c>
      <c r="AQ28" s="24">
        <v>3</v>
      </c>
      <c r="AR28" s="24">
        <v>2</v>
      </c>
      <c r="AS28" s="24">
        <v>1</v>
      </c>
      <c r="AT28" s="24">
        <v>2</v>
      </c>
      <c r="AU28" s="24">
        <v>3</v>
      </c>
      <c r="AV28" s="24">
        <v>5</v>
      </c>
      <c r="AW28" s="24">
        <v>2</v>
      </c>
      <c r="AX28" s="24">
        <v>5</v>
      </c>
      <c r="AY28" s="24">
        <v>5</v>
      </c>
      <c r="AZ28" s="24">
        <v>3</v>
      </c>
      <c r="BA28" s="24">
        <v>4</v>
      </c>
      <c r="BB28" s="23"/>
      <c r="BC28" s="23"/>
      <c r="BD28" s="23"/>
      <c r="BE28" s="24">
        <v>3</v>
      </c>
      <c r="BF28" s="24">
        <v>3</v>
      </c>
      <c r="BG28" s="24">
        <v>3</v>
      </c>
      <c r="BH28" s="24">
        <v>3</v>
      </c>
      <c r="BI28" s="24">
        <v>3</v>
      </c>
      <c r="BJ28" s="24">
        <v>3</v>
      </c>
      <c r="BK28" s="24" t="s">
        <v>85</v>
      </c>
      <c r="BL28" s="24" t="s">
        <v>85</v>
      </c>
      <c r="BM28" s="24" t="s">
        <v>85</v>
      </c>
      <c r="BN28" s="24" t="s">
        <v>86</v>
      </c>
      <c r="BO28" s="24" t="s">
        <v>86</v>
      </c>
      <c r="BP28" s="24" t="s">
        <v>85</v>
      </c>
      <c r="BQ28" s="24" t="s">
        <v>86</v>
      </c>
      <c r="BR28" s="24" t="s">
        <v>86</v>
      </c>
      <c r="BS28" s="24" t="s">
        <v>86</v>
      </c>
      <c r="BT28" s="24" t="s">
        <v>86</v>
      </c>
      <c r="BU28" s="24" t="s">
        <v>85</v>
      </c>
      <c r="BV28" s="24" t="s">
        <v>271</v>
      </c>
      <c r="BW28" s="24" t="s">
        <v>105</v>
      </c>
      <c r="BX28" s="24" t="s">
        <v>7585</v>
      </c>
      <c r="BY28" s="24" t="s">
        <v>159</v>
      </c>
      <c r="BZ28" s="24" t="s">
        <v>134</v>
      </c>
      <c r="CA28" s="24" t="s">
        <v>109</v>
      </c>
      <c r="CB28" s="24" t="s">
        <v>110</v>
      </c>
      <c r="CC28" s="24" t="s">
        <v>163</v>
      </c>
      <c r="CD28" s="24" t="s">
        <v>164</v>
      </c>
      <c r="CE28" s="24" t="s">
        <v>684</v>
      </c>
      <c r="CF28" s="24" t="s">
        <v>979</v>
      </c>
      <c r="CG28" s="24" t="s">
        <v>7586</v>
      </c>
      <c r="CH28" s="24" t="s">
        <v>86</v>
      </c>
      <c r="CI28" s="23"/>
      <c r="CJ28" s="24" t="s">
        <v>7587</v>
      </c>
      <c r="CK28" s="24">
        <v>1</v>
      </c>
      <c r="CL28" s="24">
        <v>3</v>
      </c>
      <c r="CM28" s="24">
        <v>1</v>
      </c>
      <c r="CN28" s="23"/>
    </row>
    <row r="29" spans="1:92" x14ac:dyDescent="0.2">
      <c r="A29" s="25">
        <v>42357.665887731477</v>
      </c>
      <c r="B29" s="24">
        <v>3</v>
      </c>
      <c r="C29" s="24">
        <v>1</v>
      </c>
      <c r="D29" s="24">
        <v>1</v>
      </c>
      <c r="E29" s="24">
        <v>3</v>
      </c>
      <c r="F29" s="24">
        <v>3</v>
      </c>
      <c r="G29" s="24">
        <v>5</v>
      </c>
      <c r="H29" s="24">
        <v>1</v>
      </c>
      <c r="I29" s="24">
        <v>5</v>
      </c>
      <c r="J29" s="24">
        <v>2</v>
      </c>
      <c r="K29" s="24">
        <v>3</v>
      </c>
      <c r="L29" s="24">
        <v>5</v>
      </c>
      <c r="M29" s="24">
        <v>3</v>
      </c>
      <c r="N29" s="24">
        <v>4</v>
      </c>
      <c r="O29" s="24">
        <v>5</v>
      </c>
      <c r="P29" s="24">
        <v>4</v>
      </c>
      <c r="Q29" s="24">
        <v>4</v>
      </c>
      <c r="R29" s="24">
        <v>4</v>
      </c>
      <c r="S29" s="24">
        <v>2</v>
      </c>
      <c r="T29" s="24">
        <v>5</v>
      </c>
      <c r="U29" s="23"/>
      <c r="V29" s="23"/>
      <c r="W29" s="24">
        <v>3</v>
      </c>
      <c r="X29" s="24">
        <v>1</v>
      </c>
      <c r="Y29" s="24">
        <v>4</v>
      </c>
      <c r="Z29" s="24">
        <v>3</v>
      </c>
      <c r="AA29" s="24">
        <v>2</v>
      </c>
      <c r="AB29" s="24">
        <v>3</v>
      </c>
      <c r="AC29" s="24">
        <v>1</v>
      </c>
      <c r="AD29" s="24">
        <v>1</v>
      </c>
      <c r="AE29" s="24">
        <v>2</v>
      </c>
      <c r="AF29" s="24">
        <v>1</v>
      </c>
      <c r="AG29" s="24">
        <v>1</v>
      </c>
      <c r="AH29" s="24">
        <v>4</v>
      </c>
      <c r="AI29" s="24">
        <v>1</v>
      </c>
      <c r="AJ29" s="24" t="s">
        <v>118</v>
      </c>
      <c r="AK29" s="24">
        <v>2</v>
      </c>
      <c r="AL29" s="24">
        <v>4</v>
      </c>
      <c r="AM29" s="24">
        <v>4</v>
      </c>
      <c r="AN29" s="24">
        <v>2</v>
      </c>
      <c r="AO29" s="24">
        <v>1</v>
      </c>
      <c r="AP29" s="24">
        <v>3</v>
      </c>
      <c r="AQ29" s="24">
        <v>2</v>
      </c>
      <c r="AR29" s="24">
        <v>3</v>
      </c>
      <c r="AS29" s="24">
        <v>5</v>
      </c>
      <c r="AT29" s="24">
        <v>4</v>
      </c>
      <c r="AU29" s="24">
        <v>4</v>
      </c>
      <c r="AV29" s="24">
        <v>5</v>
      </c>
      <c r="AW29" s="24">
        <v>4</v>
      </c>
      <c r="AX29" s="24">
        <v>5</v>
      </c>
      <c r="AY29" s="24">
        <v>4</v>
      </c>
      <c r="AZ29" s="24">
        <v>2</v>
      </c>
      <c r="BA29" s="24">
        <v>5</v>
      </c>
      <c r="BB29" s="23"/>
      <c r="BC29" s="23"/>
      <c r="BD29" s="23"/>
      <c r="BE29" s="24">
        <v>5</v>
      </c>
      <c r="BF29" s="24">
        <v>5</v>
      </c>
      <c r="BG29" s="24">
        <v>4</v>
      </c>
      <c r="BH29" s="24">
        <v>2</v>
      </c>
      <c r="BI29" s="24">
        <v>4</v>
      </c>
      <c r="BJ29" s="24">
        <v>4</v>
      </c>
      <c r="BK29" s="24" t="s">
        <v>86</v>
      </c>
      <c r="BL29" s="24" t="s">
        <v>86</v>
      </c>
      <c r="BM29" s="24" t="s">
        <v>86</v>
      </c>
      <c r="BN29" s="24" t="s">
        <v>86</v>
      </c>
      <c r="BO29" s="24" t="s">
        <v>86</v>
      </c>
      <c r="BP29" s="24" t="s">
        <v>86</v>
      </c>
      <c r="BQ29" s="24" t="s">
        <v>86</v>
      </c>
      <c r="BR29" s="24" t="s">
        <v>86</v>
      </c>
      <c r="BS29" s="24" t="s">
        <v>85</v>
      </c>
      <c r="BT29" s="24" t="s">
        <v>85</v>
      </c>
      <c r="BU29" s="24" t="s">
        <v>86</v>
      </c>
      <c r="BV29" s="23"/>
      <c r="BW29" s="23"/>
      <c r="BX29" s="23"/>
      <c r="BY29" s="24" t="s">
        <v>107</v>
      </c>
      <c r="BZ29" s="24" t="s">
        <v>134</v>
      </c>
      <c r="CA29" s="24" t="s">
        <v>502</v>
      </c>
      <c r="CB29" s="24" t="s">
        <v>387</v>
      </c>
      <c r="CC29" s="24" t="s">
        <v>7588</v>
      </c>
      <c r="CD29" s="24" t="s">
        <v>138</v>
      </c>
      <c r="CE29" s="24" t="s">
        <v>193</v>
      </c>
      <c r="CF29" s="24" t="s">
        <v>3399</v>
      </c>
      <c r="CG29" s="24" t="s">
        <v>7589</v>
      </c>
      <c r="CH29" s="24" t="s">
        <v>85</v>
      </c>
      <c r="CI29" s="23"/>
      <c r="CJ29" s="23"/>
      <c r="CK29" s="24">
        <v>2</v>
      </c>
      <c r="CL29" s="24">
        <v>2</v>
      </c>
      <c r="CM29" s="24" t="s">
        <v>118</v>
      </c>
      <c r="CN29" s="23"/>
    </row>
    <row r="30" spans="1:92" x14ac:dyDescent="0.2">
      <c r="A30" s="25">
        <v>42357.68045482639</v>
      </c>
      <c r="B30" s="24" t="s">
        <v>118</v>
      </c>
      <c r="C30" s="24">
        <v>5</v>
      </c>
      <c r="D30" s="24">
        <v>2</v>
      </c>
      <c r="E30" s="24">
        <v>1</v>
      </c>
      <c r="F30" s="24">
        <v>1</v>
      </c>
      <c r="G30" s="24">
        <v>5</v>
      </c>
      <c r="H30" s="24">
        <v>1</v>
      </c>
      <c r="I30" s="24">
        <v>2</v>
      </c>
      <c r="J30" s="24">
        <v>1</v>
      </c>
      <c r="K30" s="24">
        <v>5</v>
      </c>
      <c r="L30" s="24">
        <v>1</v>
      </c>
      <c r="M30" s="24">
        <v>1</v>
      </c>
      <c r="N30" s="24">
        <v>1</v>
      </c>
      <c r="O30" s="24">
        <v>5</v>
      </c>
      <c r="P30" s="24">
        <v>1</v>
      </c>
      <c r="Q30" s="24">
        <v>3</v>
      </c>
      <c r="R30" s="24">
        <v>3</v>
      </c>
      <c r="S30" s="24">
        <v>1</v>
      </c>
      <c r="T30" s="24">
        <v>3</v>
      </c>
      <c r="U30" s="23"/>
      <c r="V30" s="23"/>
      <c r="W30" s="24">
        <v>1</v>
      </c>
      <c r="X30" s="24">
        <v>1</v>
      </c>
      <c r="Y30" s="24">
        <v>4</v>
      </c>
      <c r="Z30" s="24">
        <v>3</v>
      </c>
      <c r="AA30" s="24">
        <v>4</v>
      </c>
      <c r="AB30" s="24">
        <v>1</v>
      </c>
      <c r="AC30" s="24">
        <v>3</v>
      </c>
      <c r="AD30" s="24">
        <v>1</v>
      </c>
      <c r="AE30" s="24">
        <v>4</v>
      </c>
      <c r="AF30" s="24">
        <v>1</v>
      </c>
      <c r="AG30" s="24">
        <v>3</v>
      </c>
      <c r="AH30" s="24">
        <v>4</v>
      </c>
      <c r="AI30" s="24">
        <v>4</v>
      </c>
      <c r="AJ30" s="24" t="s">
        <v>118</v>
      </c>
      <c r="AK30" s="24">
        <v>5</v>
      </c>
      <c r="AL30" s="24" t="s">
        <v>118</v>
      </c>
      <c r="AM30" s="24" t="s">
        <v>118</v>
      </c>
      <c r="AN30" s="24">
        <v>5</v>
      </c>
      <c r="AO30" s="24" t="s">
        <v>118</v>
      </c>
      <c r="AP30" s="24">
        <v>4</v>
      </c>
      <c r="AQ30" s="24" t="s">
        <v>118</v>
      </c>
      <c r="AR30" s="24">
        <v>5</v>
      </c>
      <c r="AS30" s="24">
        <v>5</v>
      </c>
      <c r="AT30" s="24" t="s">
        <v>118</v>
      </c>
      <c r="AU30" s="24" t="s">
        <v>118</v>
      </c>
      <c r="AV30" s="24">
        <v>5</v>
      </c>
      <c r="AW30" s="24">
        <v>4</v>
      </c>
      <c r="AX30" s="24">
        <v>4</v>
      </c>
      <c r="AY30" s="24">
        <v>4</v>
      </c>
      <c r="AZ30" s="24" t="s">
        <v>118</v>
      </c>
      <c r="BA30" s="24">
        <v>4</v>
      </c>
      <c r="BB30" s="23"/>
      <c r="BC30" s="23"/>
      <c r="BD30" s="23"/>
      <c r="BE30" s="24">
        <v>4</v>
      </c>
      <c r="BF30" s="24">
        <v>4</v>
      </c>
      <c r="BG30" s="24">
        <v>3</v>
      </c>
      <c r="BH30" s="24">
        <v>3</v>
      </c>
      <c r="BI30" s="24">
        <v>3</v>
      </c>
      <c r="BJ30" s="24">
        <v>4</v>
      </c>
      <c r="BK30" s="24" t="s">
        <v>86</v>
      </c>
      <c r="BL30" s="24" t="s">
        <v>86</v>
      </c>
      <c r="BM30" s="24" t="s">
        <v>86</v>
      </c>
      <c r="BN30" s="24" t="s">
        <v>85</v>
      </c>
      <c r="BO30" s="24" t="s">
        <v>86</v>
      </c>
      <c r="BP30" s="24" t="s">
        <v>85</v>
      </c>
      <c r="BQ30" s="24" t="s">
        <v>86</v>
      </c>
      <c r="BR30" s="24" t="s">
        <v>86</v>
      </c>
      <c r="BS30" s="24" t="s">
        <v>85</v>
      </c>
      <c r="BT30" s="24" t="s">
        <v>85</v>
      </c>
      <c r="BU30" s="24" t="s">
        <v>383</v>
      </c>
      <c r="BV30" s="23"/>
      <c r="BW30" s="23"/>
      <c r="BX30" s="23"/>
      <c r="BY30" s="24" t="s">
        <v>107</v>
      </c>
      <c r="BZ30" s="24" t="s">
        <v>134</v>
      </c>
      <c r="CA30" s="24" t="s">
        <v>415</v>
      </c>
      <c r="CB30" s="24" t="s">
        <v>387</v>
      </c>
      <c r="CC30" s="23"/>
      <c r="CD30" s="24" t="s">
        <v>164</v>
      </c>
      <c r="CE30" s="24" t="s">
        <v>193</v>
      </c>
      <c r="CF30" s="24" t="s">
        <v>114</v>
      </c>
      <c r="CG30" s="24" t="s">
        <v>115</v>
      </c>
      <c r="CH30" s="24" t="s">
        <v>85</v>
      </c>
      <c r="CI30" s="23"/>
      <c r="CJ30" s="23"/>
      <c r="CK30" s="24">
        <v>1</v>
      </c>
      <c r="CL30" s="24" t="s">
        <v>118</v>
      </c>
      <c r="CM30" s="24">
        <v>1</v>
      </c>
      <c r="CN30" s="23"/>
    </row>
    <row r="31" spans="1:92" x14ac:dyDescent="0.2">
      <c r="A31" s="25">
        <v>42358.353362812501</v>
      </c>
      <c r="B31" s="24">
        <v>1</v>
      </c>
      <c r="C31" s="24">
        <v>2</v>
      </c>
      <c r="D31" s="24">
        <v>1</v>
      </c>
      <c r="E31" s="24" t="s">
        <v>118</v>
      </c>
      <c r="F31" s="24" t="s">
        <v>118</v>
      </c>
      <c r="G31" s="24">
        <v>5</v>
      </c>
      <c r="H31" s="24">
        <v>1</v>
      </c>
      <c r="I31" s="24">
        <v>2</v>
      </c>
      <c r="J31" s="24">
        <v>3</v>
      </c>
      <c r="K31" s="24">
        <v>1</v>
      </c>
      <c r="L31" s="24">
        <v>2</v>
      </c>
      <c r="M31" s="24">
        <v>3</v>
      </c>
      <c r="N31" s="24">
        <v>1</v>
      </c>
      <c r="O31" s="24">
        <v>3</v>
      </c>
      <c r="P31" s="24">
        <v>1</v>
      </c>
      <c r="Q31" s="24">
        <v>3</v>
      </c>
      <c r="R31" s="24">
        <v>2</v>
      </c>
      <c r="S31" s="24" t="s">
        <v>118</v>
      </c>
      <c r="T31" s="24" t="s">
        <v>118</v>
      </c>
      <c r="U31" s="23"/>
      <c r="V31" s="23"/>
      <c r="W31" s="24">
        <v>3</v>
      </c>
      <c r="X31" s="24">
        <v>3</v>
      </c>
      <c r="Y31" s="24">
        <v>3</v>
      </c>
      <c r="Z31" s="24">
        <v>4</v>
      </c>
      <c r="AA31" s="24">
        <v>3</v>
      </c>
      <c r="AB31" s="24">
        <v>3</v>
      </c>
      <c r="AC31" s="24">
        <v>4</v>
      </c>
      <c r="AD31" s="24">
        <v>4</v>
      </c>
      <c r="AE31" s="24">
        <v>4</v>
      </c>
      <c r="AF31" s="24">
        <v>4</v>
      </c>
      <c r="AG31" s="24">
        <v>5</v>
      </c>
      <c r="AH31" s="24">
        <v>3</v>
      </c>
      <c r="AI31" s="24">
        <v>5</v>
      </c>
      <c r="AJ31" s="24">
        <v>3</v>
      </c>
      <c r="AK31" s="24">
        <v>4</v>
      </c>
      <c r="AL31" s="24">
        <v>2</v>
      </c>
      <c r="AM31" s="24">
        <v>2</v>
      </c>
      <c r="AN31" s="24">
        <v>5</v>
      </c>
      <c r="AO31" s="24">
        <v>2</v>
      </c>
      <c r="AP31" s="24">
        <v>3</v>
      </c>
      <c r="AQ31" s="24">
        <v>3</v>
      </c>
      <c r="AR31" s="24">
        <v>3</v>
      </c>
      <c r="AS31" s="24">
        <v>2</v>
      </c>
      <c r="AT31" s="24">
        <v>4</v>
      </c>
      <c r="AU31" s="24">
        <v>4</v>
      </c>
      <c r="AV31" s="24">
        <v>4</v>
      </c>
      <c r="AW31" s="24">
        <v>2</v>
      </c>
      <c r="AX31" s="24">
        <v>3</v>
      </c>
      <c r="AY31" s="24">
        <v>3</v>
      </c>
      <c r="AZ31" s="24">
        <v>2</v>
      </c>
      <c r="BA31" s="24">
        <v>1</v>
      </c>
      <c r="BB31" s="23"/>
      <c r="BC31" s="23"/>
      <c r="BD31" s="23"/>
      <c r="BE31" s="24">
        <v>5</v>
      </c>
      <c r="BF31" s="24">
        <v>5</v>
      </c>
      <c r="BG31" s="24">
        <v>4</v>
      </c>
      <c r="BH31" s="24">
        <v>4</v>
      </c>
      <c r="BI31" s="24">
        <v>4</v>
      </c>
      <c r="BJ31" s="24">
        <v>4</v>
      </c>
      <c r="BK31" s="24" t="s">
        <v>85</v>
      </c>
      <c r="BL31" s="24" t="s">
        <v>85</v>
      </c>
      <c r="BM31" s="24" t="s">
        <v>85</v>
      </c>
      <c r="BN31" s="24" t="s">
        <v>85</v>
      </c>
      <c r="BO31" s="24" t="s">
        <v>86</v>
      </c>
      <c r="BP31" s="24" t="s">
        <v>85</v>
      </c>
      <c r="BQ31" s="24" t="s">
        <v>125</v>
      </c>
      <c r="BR31" s="24" t="s">
        <v>125</v>
      </c>
      <c r="BS31" s="24" t="s">
        <v>86</v>
      </c>
      <c r="BT31" s="24" t="s">
        <v>85</v>
      </c>
      <c r="BU31" s="24" t="s">
        <v>86</v>
      </c>
      <c r="BV31" s="23"/>
      <c r="BW31" s="23"/>
      <c r="BX31" s="23"/>
      <c r="BY31" s="24" t="s">
        <v>107</v>
      </c>
      <c r="BZ31" s="24" t="s">
        <v>134</v>
      </c>
      <c r="CA31" s="24" t="s">
        <v>218</v>
      </c>
      <c r="CB31" s="24" t="s">
        <v>110</v>
      </c>
      <c r="CC31" s="24" t="s">
        <v>7590</v>
      </c>
      <c r="CD31" s="24" t="s">
        <v>164</v>
      </c>
      <c r="CE31" s="24" t="s">
        <v>718</v>
      </c>
      <c r="CF31" s="24" t="s">
        <v>114</v>
      </c>
      <c r="CG31" s="24" t="s">
        <v>115</v>
      </c>
      <c r="CH31" s="24" t="s">
        <v>125</v>
      </c>
      <c r="CI31" s="23"/>
      <c r="CJ31" s="24" t="s">
        <v>7591</v>
      </c>
      <c r="CK31" s="24">
        <v>1</v>
      </c>
      <c r="CL31" s="24">
        <v>3</v>
      </c>
      <c r="CM31" s="24">
        <v>3</v>
      </c>
      <c r="CN31" s="23"/>
    </row>
    <row r="32" spans="1:92" x14ac:dyDescent="0.2">
      <c r="A32" s="25">
        <v>42359.022443993061</v>
      </c>
      <c r="B32" s="24">
        <v>1</v>
      </c>
      <c r="C32" s="24">
        <v>1</v>
      </c>
      <c r="D32" s="24">
        <v>1</v>
      </c>
      <c r="E32" s="24">
        <v>1</v>
      </c>
      <c r="F32" s="24">
        <v>1</v>
      </c>
      <c r="G32" s="24">
        <v>4</v>
      </c>
      <c r="H32" s="24">
        <v>3</v>
      </c>
      <c r="I32" s="24">
        <v>1</v>
      </c>
      <c r="J32" s="24">
        <v>1</v>
      </c>
      <c r="K32" s="24">
        <v>1</v>
      </c>
      <c r="L32" s="24">
        <v>1</v>
      </c>
      <c r="M32" s="24">
        <v>1</v>
      </c>
      <c r="N32" s="24">
        <v>2</v>
      </c>
      <c r="O32" s="24">
        <v>1</v>
      </c>
      <c r="P32" s="24">
        <v>1</v>
      </c>
      <c r="Q32" s="24">
        <v>1</v>
      </c>
      <c r="R32" s="24">
        <v>1</v>
      </c>
      <c r="S32" s="24">
        <v>1</v>
      </c>
      <c r="T32" s="24">
        <v>1</v>
      </c>
      <c r="U32" s="23"/>
      <c r="V32" s="23"/>
      <c r="W32" s="24">
        <v>4</v>
      </c>
      <c r="X32" s="24">
        <v>3</v>
      </c>
      <c r="Y32" s="24">
        <v>2</v>
      </c>
      <c r="Z32" s="24">
        <v>3</v>
      </c>
      <c r="AA32" s="24">
        <v>3</v>
      </c>
      <c r="AB32" s="24">
        <v>3</v>
      </c>
      <c r="AC32" s="24">
        <v>4</v>
      </c>
      <c r="AD32" s="24">
        <v>4</v>
      </c>
      <c r="AE32" s="24">
        <v>1</v>
      </c>
      <c r="AF32" s="24">
        <v>4</v>
      </c>
      <c r="AG32" s="24">
        <v>4</v>
      </c>
      <c r="AH32" s="24">
        <v>1</v>
      </c>
      <c r="AI32" s="24">
        <v>4</v>
      </c>
      <c r="AJ32" s="24">
        <v>1</v>
      </c>
      <c r="AK32" s="24">
        <v>1</v>
      </c>
      <c r="AL32" s="24">
        <v>2</v>
      </c>
      <c r="AM32" s="24">
        <v>1</v>
      </c>
      <c r="AN32" s="24">
        <v>4</v>
      </c>
      <c r="AO32" s="24">
        <v>3</v>
      </c>
      <c r="AP32" s="24">
        <v>2</v>
      </c>
      <c r="AQ32" s="24">
        <v>1</v>
      </c>
      <c r="AR32" s="24">
        <v>2</v>
      </c>
      <c r="AS32" s="24">
        <v>2</v>
      </c>
      <c r="AT32" s="24">
        <v>2</v>
      </c>
      <c r="AU32" s="24">
        <v>2</v>
      </c>
      <c r="AV32" s="24">
        <v>1</v>
      </c>
      <c r="AW32" s="24">
        <v>1</v>
      </c>
      <c r="AX32" s="24">
        <v>1</v>
      </c>
      <c r="AY32" s="24">
        <v>1</v>
      </c>
      <c r="AZ32" s="24">
        <v>2</v>
      </c>
      <c r="BA32" s="24">
        <v>2</v>
      </c>
      <c r="BB32" s="23"/>
      <c r="BC32" s="23"/>
      <c r="BD32" s="23"/>
      <c r="BE32" s="24">
        <v>5</v>
      </c>
      <c r="BF32" s="24">
        <v>4</v>
      </c>
      <c r="BG32" s="24">
        <v>2</v>
      </c>
      <c r="BH32" s="24">
        <v>2</v>
      </c>
      <c r="BI32" s="24">
        <v>3</v>
      </c>
      <c r="BJ32" s="24">
        <v>4</v>
      </c>
      <c r="BK32" s="24" t="s">
        <v>86</v>
      </c>
      <c r="BL32" s="24" t="s">
        <v>86</v>
      </c>
      <c r="BM32" s="24" t="s">
        <v>85</v>
      </c>
      <c r="BN32" s="24" t="s">
        <v>85</v>
      </c>
      <c r="BO32" s="24" t="s">
        <v>86</v>
      </c>
      <c r="BP32" s="24" t="s">
        <v>86</v>
      </c>
      <c r="BQ32" s="24" t="s">
        <v>86</v>
      </c>
      <c r="BR32" s="24" t="s">
        <v>85</v>
      </c>
      <c r="BS32" s="24" t="s">
        <v>85</v>
      </c>
      <c r="BT32" s="24" t="s">
        <v>85</v>
      </c>
      <c r="BU32" s="24" t="s">
        <v>86</v>
      </c>
      <c r="BV32" s="23"/>
      <c r="BW32" s="23"/>
      <c r="BX32" s="23"/>
      <c r="BY32" s="24" t="s">
        <v>159</v>
      </c>
      <c r="BZ32" s="24" t="s">
        <v>134</v>
      </c>
      <c r="CA32" s="24" t="s">
        <v>109</v>
      </c>
      <c r="CB32" s="24" t="s">
        <v>387</v>
      </c>
      <c r="CC32" s="24" t="s">
        <v>2580</v>
      </c>
      <c r="CD32" s="24" t="s">
        <v>250</v>
      </c>
      <c r="CE32" s="23"/>
      <c r="CF32" s="24" t="s">
        <v>114</v>
      </c>
      <c r="CG32" s="24" t="s">
        <v>115</v>
      </c>
      <c r="CH32" s="24" t="s">
        <v>86</v>
      </c>
      <c r="CI32" s="23"/>
      <c r="CJ32" s="23"/>
      <c r="CK32" s="24">
        <v>1</v>
      </c>
      <c r="CL32" s="24">
        <v>1</v>
      </c>
      <c r="CM32" s="24">
        <v>1</v>
      </c>
      <c r="CN32" s="23"/>
    </row>
    <row r="33" spans="1:92" x14ac:dyDescent="0.2">
      <c r="A33" s="25">
        <v>42359.362402199069</v>
      </c>
      <c r="B33" s="24">
        <v>2</v>
      </c>
      <c r="C33" s="24">
        <v>4</v>
      </c>
      <c r="D33" s="24">
        <v>1</v>
      </c>
      <c r="E33" s="24">
        <v>2</v>
      </c>
      <c r="F33" s="24">
        <v>2</v>
      </c>
      <c r="G33" s="24">
        <v>4</v>
      </c>
      <c r="H33" s="24">
        <v>3</v>
      </c>
      <c r="I33" s="24">
        <v>4</v>
      </c>
      <c r="J33" s="24">
        <v>3</v>
      </c>
      <c r="K33" s="24">
        <v>2</v>
      </c>
      <c r="L33" s="24">
        <v>2</v>
      </c>
      <c r="M33" s="24">
        <v>4</v>
      </c>
      <c r="N33" s="24">
        <v>2</v>
      </c>
      <c r="O33" s="24">
        <v>3</v>
      </c>
      <c r="P33" s="24">
        <v>4</v>
      </c>
      <c r="Q33" s="24">
        <v>5</v>
      </c>
      <c r="R33" s="24">
        <v>4</v>
      </c>
      <c r="S33" s="24">
        <v>3</v>
      </c>
      <c r="T33" s="24">
        <v>2</v>
      </c>
      <c r="U33" s="23"/>
      <c r="V33" s="23"/>
      <c r="W33" s="24">
        <v>4</v>
      </c>
      <c r="X33" s="24">
        <v>2</v>
      </c>
      <c r="Y33" s="24">
        <v>3</v>
      </c>
      <c r="Z33" s="24">
        <v>2</v>
      </c>
      <c r="AA33" s="24">
        <v>3</v>
      </c>
      <c r="AB33" s="24">
        <v>2</v>
      </c>
      <c r="AC33" s="24">
        <v>4</v>
      </c>
      <c r="AD33" s="24">
        <v>2</v>
      </c>
      <c r="AE33" s="24">
        <v>1</v>
      </c>
      <c r="AF33" s="24">
        <v>4</v>
      </c>
      <c r="AG33" s="24">
        <v>4</v>
      </c>
      <c r="AH33" s="24">
        <v>5</v>
      </c>
      <c r="AI33" s="24">
        <v>4</v>
      </c>
      <c r="AJ33" s="24">
        <v>2</v>
      </c>
      <c r="AK33" s="24">
        <v>4</v>
      </c>
      <c r="AL33" s="24">
        <v>3</v>
      </c>
      <c r="AM33" s="24">
        <v>3</v>
      </c>
      <c r="AN33" s="24">
        <v>3</v>
      </c>
      <c r="AO33" s="24">
        <v>1</v>
      </c>
      <c r="AP33" s="24">
        <v>4</v>
      </c>
      <c r="AQ33" s="24">
        <v>3</v>
      </c>
      <c r="AR33" s="24">
        <v>3</v>
      </c>
      <c r="AS33" s="24">
        <v>2</v>
      </c>
      <c r="AT33" s="24">
        <v>5</v>
      </c>
      <c r="AU33" s="24">
        <v>2</v>
      </c>
      <c r="AV33" s="24">
        <v>4</v>
      </c>
      <c r="AW33" s="24">
        <v>3</v>
      </c>
      <c r="AX33" s="24">
        <v>5</v>
      </c>
      <c r="AY33" s="24">
        <v>5</v>
      </c>
      <c r="AZ33" s="24">
        <v>4</v>
      </c>
      <c r="BA33" s="24">
        <v>2</v>
      </c>
      <c r="BB33" s="23"/>
      <c r="BC33" s="23"/>
      <c r="BD33" s="23"/>
      <c r="BE33" s="24">
        <v>5</v>
      </c>
      <c r="BF33" s="24">
        <v>5</v>
      </c>
      <c r="BG33" s="24">
        <v>4</v>
      </c>
      <c r="BH33" s="24">
        <v>4</v>
      </c>
      <c r="BI33" s="24">
        <v>4</v>
      </c>
      <c r="BJ33" s="24">
        <v>4</v>
      </c>
      <c r="BK33" s="24" t="s">
        <v>86</v>
      </c>
      <c r="BL33" s="24" t="s">
        <v>86</v>
      </c>
      <c r="BM33" s="24" t="s">
        <v>85</v>
      </c>
      <c r="BN33" s="24" t="s">
        <v>85</v>
      </c>
      <c r="BO33" s="24" t="s">
        <v>85</v>
      </c>
      <c r="BP33" s="24" t="s">
        <v>85</v>
      </c>
      <c r="BQ33" s="24" t="s">
        <v>86</v>
      </c>
      <c r="BR33" s="24" t="s">
        <v>86</v>
      </c>
      <c r="BS33" s="24" t="s">
        <v>85</v>
      </c>
      <c r="BT33" s="24" t="s">
        <v>85</v>
      </c>
      <c r="BU33" s="24" t="s">
        <v>85</v>
      </c>
      <c r="BV33" s="24" t="s">
        <v>271</v>
      </c>
      <c r="BW33" s="24" t="s">
        <v>105</v>
      </c>
      <c r="BX33" s="24" t="s">
        <v>106</v>
      </c>
      <c r="BY33" s="24" t="s">
        <v>159</v>
      </c>
      <c r="BZ33" s="24" t="s">
        <v>108</v>
      </c>
      <c r="CA33" s="24" t="s">
        <v>109</v>
      </c>
      <c r="CB33" s="24" t="s">
        <v>110</v>
      </c>
      <c r="CC33" s="24" t="s">
        <v>7592</v>
      </c>
      <c r="CD33" s="24" t="s">
        <v>138</v>
      </c>
      <c r="CE33" s="24" t="s">
        <v>7593</v>
      </c>
      <c r="CF33" s="24" t="s">
        <v>2552</v>
      </c>
      <c r="CG33" s="24" t="s">
        <v>2553</v>
      </c>
      <c r="CH33" s="24" t="s">
        <v>85</v>
      </c>
      <c r="CI33" s="23"/>
      <c r="CJ33" s="24" t="s">
        <v>7594</v>
      </c>
      <c r="CK33" s="24">
        <v>5</v>
      </c>
      <c r="CL33" s="24">
        <v>5</v>
      </c>
      <c r="CM33" s="24">
        <v>5</v>
      </c>
      <c r="CN33" s="23"/>
    </row>
    <row r="34" spans="1:92" x14ac:dyDescent="0.2">
      <c r="A34" s="25">
        <v>42359.402186412037</v>
      </c>
      <c r="B34" s="24">
        <v>1</v>
      </c>
      <c r="C34" s="24">
        <v>5</v>
      </c>
      <c r="D34" s="24">
        <v>5</v>
      </c>
      <c r="E34" s="24">
        <v>5</v>
      </c>
      <c r="F34" s="24" t="s">
        <v>118</v>
      </c>
      <c r="G34" s="24">
        <v>4</v>
      </c>
      <c r="H34" s="24">
        <v>4</v>
      </c>
      <c r="I34" s="24">
        <v>4</v>
      </c>
      <c r="J34" s="24">
        <v>5</v>
      </c>
      <c r="K34" s="24">
        <v>5</v>
      </c>
      <c r="L34" s="24">
        <v>3</v>
      </c>
      <c r="M34" s="24">
        <v>5</v>
      </c>
      <c r="N34" s="24">
        <v>1</v>
      </c>
      <c r="O34" s="24">
        <v>5</v>
      </c>
      <c r="P34" s="24">
        <v>5</v>
      </c>
      <c r="Q34" s="24">
        <v>3</v>
      </c>
      <c r="R34" s="24">
        <v>2</v>
      </c>
      <c r="S34" s="24">
        <v>1</v>
      </c>
      <c r="T34" s="24">
        <v>2</v>
      </c>
      <c r="U34" s="23"/>
      <c r="V34" s="23"/>
      <c r="W34" s="24">
        <v>5</v>
      </c>
      <c r="X34" s="24">
        <v>3</v>
      </c>
      <c r="Y34" s="24">
        <v>5</v>
      </c>
      <c r="Z34" s="24">
        <v>5</v>
      </c>
      <c r="AA34" s="24">
        <v>5</v>
      </c>
      <c r="AB34" s="24">
        <v>2</v>
      </c>
      <c r="AC34" s="24">
        <v>5</v>
      </c>
      <c r="AD34" s="24">
        <v>4</v>
      </c>
      <c r="AE34" s="24">
        <v>5</v>
      </c>
      <c r="AF34" s="24">
        <v>4</v>
      </c>
      <c r="AG34" s="24">
        <v>4</v>
      </c>
      <c r="AH34" s="24">
        <v>5</v>
      </c>
      <c r="AI34" s="24">
        <v>5</v>
      </c>
      <c r="AJ34" s="24">
        <v>3</v>
      </c>
      <c r="AK34" s="24">
        <v>5</v>
      </c>
      <c r="AL34" s="24">
        <v>5</v>
      </c>
      <c r="AM34" s="24" t="s">
        <v>118</v>
      </c>
      <c r="AN34" s="24">
        <v>3</v>
      </c>
      <c r="AO34" s="24">
        <v>5</v>
      </c>
      <c r="AP34" s="24">
        <v>5</v>
      </c>
      <c r="AQ34" s="24">
        <v>5</v>
      </c>
      <c r="AR34" s="24">
        <v>5</v>
      </c>
      <c r="AS34" s="24">
        <v>3</v>
      </c>
      <c r="AT34" s="24">
        <v>5</v>
      </c>
      <c r="AU34" s="24">
        <v>1</v>
      </c>
      <c r="AV34" s="24">
        <v>5</v>
      </c>
      <c r="AW34" s="24">
        <v>4</v>
      </c>
      <c r="AX34" s="24">
        <v>3</v>
      </c>
      <c r="AY34" s="24">
        <v>2</v>
      </c>
      <c r="AZ34" s="24">
        <v>1</v>
      </c>
      <c r="BA34" s="24">
        <v>3</v>
      </c>
      <c r="BB34" s="23"/>
      <c r="BC34" s="23"/>
      <c r="BD34" s="23"/>
      <c r="BE34" s="24">
        <v>5</v>
      </c>
      <c r="BF34" s="24">
        <v>5</v>
      </c>
      <c r="BG34" s="24">
        <v>4</v>
      </c>
      <c r="BH34" s="24">
        <v>4</v>
      </c>
      <c r="BI34" s="24">
        <v>4</v>
      </c>
      <c r="BJ34" s="24">
        <v>5</v>
      </c>
      <c r="BK34" s="24" t="s">
        <v>85</v>
      </c>
      <c r="BL34" s="24" t="s">
        <v>86</v>
      </c>
      <c r="BM34" s="24" t="s">
        <v>85</v>
      </c>
      <c r="BN34" s="24" t="s">
        <v>86</v>
      </c>
      <c r="BO34" s="24" t="s">
        <v>86</v>
      </c>
      <c r="BP34" s="24" t="s">
        <v>85</v>
      </c>
      <c r="BQ34" s="24" t="s">
        <v>86</v>
      </c>
      <c r="BR34" s="24" t="s">
        <v>86</v>
      </c>
      <c r="BS34" s="24" t="s">
        <v>86</v>
      </c>
      <c r="BT34" s="24" t="s">
        <v>86</v>
      </c>
      <c r="BU34" s="24" t="s">
        <v>86</v>
      </c>
      <c r="BV34" s="23"/>
      <c r="BW34" s="23"/>
      <c r="BX34" s="23"/>
      <c r="BY34" s="24" t="s">
        <v>107</v>
      </c>
      <c r="BZ34" s="24" t="s">
        <v>134</v>
      </c>
      <c r="CA34" s="24" t="s">
        <v>109</v>
      </c>
      <c r="CB34" s="24" t="s">
        <v>110</v>
      </c>
      <c r="CC34" s="24" t="s">
        <v>7595</v>
      </c>
      <c r="CD34" s="24" t="s">
        <v>221</v>
      </c>
      <c r="CE34" s="24" t="s">
        <v>7561</v>
      </c>
      <c r="CF34" s="24" t="s">
        <v>114</v>
      </c>
      <c r="CG34" s="24" t="s">
        <v>115</v>
      </c>
      <c r="CH34" s="24" t="s">
        <v>86</v>
      </c>
      <c r="CI34" s="23"/>
      <c r="CJ34" s="24" t="s">
        <v>7596</v>
      </c>
      <c r="CK34" s="24">
        <v>5</v>
      </c>
      <c r="CL34" s="24">
        <v>5</v>
      </c>
      <c r="CM34" s="24">
        <v>5</v>
      </c>
      <c r="CN34" s="23"/>
    </row>
    <row r="35" spans="1:92" x14ac:dyDescent="0.2">
      <c r="A35" s="25">
        <v>42359.597532175925</v>
      </c>
      <c r="B35" s="24">
        <v>3</v>
      </c>
      <c r="C35" s="24">
        <v>5</v>
      </c>
      <c r="D35" s="24">
        <v>5</v>
      </c>
      <c r="E35" s="24">
        <v>4</v>
      </c>
      <c r="F35" s="24">
        <v>5</v>
      </c>
      <c r="G35" s="24">
        <v>5</v>
      </c>
      <c r="H35" s="24">
        <v>5</v>
      </c>
      <c r="I35" s="24">
        <v>5</v>
      </c>
      <c r="J35" s="24">
        <v>5</v>
      </c>
      <c r="K35" s="24">
        <v>4</v>
      </c>
      <c r="L35" s="24">
        <v>5</v>
      </c>
      <c r="M35" s="24">
        <v>4</v>
      </c>
      <c r="N35" s="24">
        <v>5</v>
      </c>
      <c r="O35" s="24">
        <v>5</v>
      </c>
      <c r="P35" s="24">
        <v>5</v>
      </c>
      <c r="Q35" s="24">
        <v>4</v>
      </c>
      <c r="R35" s="24">
        <v>5</v>
      </c>
      <c r="S35" s="24">
        <v>5</v>
      </c>
      <c r="T35" s="24">
        <v>5</v>
      </c>
      <c r="U35" s="23"/>
      <c r="V35" s="23"/>
      <c r="W35" s="24">
        <v>4</v>
      </c>
      <c r="X35" s="24">
        <v>5</v>
      </c>
      <c r="Y35" s="24">
        <v>5</v>
      </c>
      <c r="Z35" s="24">
        <v>5</v>
      </c>
      <c r="AA35" s="24">
        <v>4</v>
      </c>
      <c r="AB35" s="24">
        <v>5</v>
      </c>
      <c r="AC35" s="24">
        <v>4</v>
      </c>
      <c r="AD35" s="24">
        <v>5</v>
      </c>
      <c r="AE35" s="24">
        <v>5</v>
      </c>
      <c r="AF35" s="24">
        <v>5</v>
      </c>
      <c r="AG35" s="24">
        <v>5</v>
      </c>
      <c r="AH35" s="24">
        <v>5</v>
      </c>
      <c r="AI35" s="24">
        <v>2</v>
      </c>
      <c r="AJ35" s="24">
        <v>3</v>
      </c>
      <c r="AK35" s="24">
        <v>5</v>
      </c>
      <c r="AL35" s="24">
        <v>5</v>
      </c>
      <c r="AM35" s="24">
        <v>4</v>
      </c>
      <c r="AN35" s="24">
        <v>5</v>
      </c>
      <c r="AO35" s="24">
        <v>3</v>
      </c>
      <c r="AP35" s="24">
        <v>5</v>
      </c>
      <c r="AQ35" s="24">
        <v>4</v>
      </c>
      <c r="AR35" s="24">
        <v>4</v>
      </c>
      <c r="AS35" s="24">
        <v>4</v>
      </c>
      <c r="AT35" s="24">
        <v>4</v>
      </c>
      <c r="AU35" s="24">
        <v>4</v>
      </c>
      <c r="AV35" s="24">
        <v>5</v>
      </c>
      <c r="AW35" s="24">
        <v>5</v>
      </c>
      <c r="AX35" s="24">
        <v>3</v>
      </c>
      <c r="AY35" s="24">
        <v>5</v>
      </c>
      <c r="AZ35" s="24">
        <v>4</v>
      </c>
      <c r="BA35" s="24">
        <v>5</v>
      </c>
      <c r="BB35" s="23"/>
      <c r="BC35" s="23"/>
      <c r="BD35" s="23"/>
      <c r="BE35" s="24">
        <v>5</v>
      </c>
      <c r="BF35" s="24">
        <v>5</v>
      </c>
      <c r="BG35" s="24">
        <v>4</v>
      </c>
      <c r="BH35" s="24">
        <v>4</v>
      </c>
      <c r="BI35" s="24">
        <v>5</v>
      </c>
      <c r="BJ35" s="24">
        <v>5</v>
      </c>
      <c r="BK35" s="24" t="s">
        <v>85</v>
      </c>
      <c r="BL35" s="24" t="s">
        <v>85</v>
      </c>
      <c r="BM35" s="24" t="s">
        <v>85</v>
      </c>
      <c r="BN35" s="24" t="s">
        <v>85</v>
      </c>
      <c r="BO35" s="24" t="s">
        <v>85</v>
      </c>
      <c r="BP35" s="24" t="s">
        <v>85</v>
      </c>
      <c r="BQ35" s="24" t="s">
        <v>125</v>
      </c>
      <c r="BR35" s="24" t="s">
        <v>85</v>
      </c>
      <c r="BS35" s="24" t="s">
        <v>85</v>
      </c>
      <c r="BT35" s="24" t="s">
        <v>85</v>
      </c>
      <c r="BU35" s="24" t="s">
        <v>85</v>
      </c>
      <c r="BV35" s="24" t="s">
        <v>3803</v>
      </c>
      <c r="BW35" s="24" t="s">
        <v>2315</v>
      </c>
      <c r="BX35" s="24" t="s">
        <v>106</v>
      </c>
      <c r="BY35" s="24" t="s">
        <v>107</v>
      </c>
      <c r="BZ35" s="24" t="s">
        <v>679</v>
      </c>
      <c r="CA35" s="24" t="s">
        <v>109</v>
      </c>
      <c r="CB35" s="24" t="s">
        <v>110</v>
      </c>
      <c r="CC35" s="24" t="s">
        <v>2321</v>
      </c>
      <c r="CD35" s="24" t="s">
        <v>221</v>
      </c>
      <c r="CE35" s="24" t="s">
        <v>7562</v>
      </c>
      <c r="CF35" s="24" t="s">
        <v>114</v>
      </c>
      <c r="CG35" s="24" t="s">
        <v>115</v>
      </c>
      <c r="CH35" s="24" t="s">
        <v>85</v>
      </c>
      <c r="CI35" s="23"/>
      <c r="CJ35" s="24" t="s">
        <v>7597</v>
      </c>
      <c r="CK35" s="24">
        <v>2</v>
      </c>
      <c r="CL35" s="24">
        <v>3</v>
      </c>
      <c r="CM35" s="24">
        <v>2</v>
      </c>
      <c r="CN35" s="23"/>
    </row>
    <row r="36" spans="1:92" x14ac:dyDescent="0.2">
      <c r="A36" s="25">
        <v>42360.675004247685</v>
      </c>
      <c r="B36" s="24">
        <v>4</v>
      </c>
      <c r="C36" s="24">
        <v>5</v>
      </c>
      <c r="D36" s="24">
        <v>5</v>
      </c>
      <c r="E36" s="24">
        <v>2</v>
      </c>
      <c r="F36" s="24">
        <v>4</v>
      </c>
      <c r="G36" s="24">
        <v>5</v>
      </c>
      <c r="H36" s="24">
        <v>5</v>
      </c>
      <c r="I36" s="24">
        <v>5</v>
      </c>
      <c r="J36" s="24">
        <v>5</v>
      </c>
      <c r="K36" s="24">
        <v>3</v>
      </c>
      <c r="L36" s="24">
        <v>5</v>
      </c>
      <c r="M36" s="24">
        <v>2</v>
      </c>
      <c r="N36" s="24">
        <v>3</v>
      </c>
      <c r="O36" s="24">
        <v>5</v>
      </c>
      <c r="P36" s="24">
        <v>4</v>
      </c>
      <c r="Q36" s="24">
        <v>4</v>
      </c>
      <c r="R36" s="24">
        <v>5</v>
      </c>
      <c r="S36" s="24">
        <v>4</v>
      </c>
      <c r="T36" s="24">
        <v>5</v>
      </c>
      <c r="U36" s="23"/>
      <c r="V36" s="23"/>
      <c r="W36" s="24">
        <v>5</v>
      </c>
      <c r="X36" s="24">
        <v>3</v>
      </c>
      <c r="Y36" s="24">
        <v>5</v>
      </c>
      <c r="Z36" s="24">
        <v>5</v>
      </c>
      <c r="AA36" s="24">
        <v>5</v>
      </c>
      <c r="AB36" s="24">
        <v>5</v>
      </c>
      <c r="AC36" s="24">
        <v>5</v>
      </c>
      <c r="AD36" s="24">
        <v>3</v>
      </c>
      <c r="AE36" s="24">
        <v>3</v>
      </c>
      <c r="AF36" s="24">
        <v>5</v>
      </c>
      <c r="AG36" s="24">
        <v>3</v>
      </c>
      <c r="AH36" s="24">
        <v>5</v>
      </c>
      <c r="AI36" s="24">
        <v>5</v>
      </c>
      <c r="AJ36" s="24">
        <v>4</v>
      </c>
      <c r="AK36" s="24">
        <v>5</v>
      </c>
      <c r="AL36" s="24">
        <v>3</v>
      </c>
      <c r="AM36" s="24">
        <v>5</v>
      </c>
      <c r="AN36" s="24">
        <v>5</v>
      </c>
      <c r="AO36" s="24">
        <v>5</v>
      </c>
      <c r="AP36" s="24">
        <v>5</v>
      </c>
      <c r="AQ36" s="24">
        <v>5</v>
      </c>
      <c r="AR36" s="24">
        <v>3</v>
      </c>
      <c r="AS36" s="24">
        <v>5</v>
      </c>
      <c r="AT36" s="24">
        <v>4</v>
      </c>
      <c r="AU36" s="24">
        <v>2</v>
      </c>
      <c r="AV36" s="24">
        <v>5</v>
      </c>
      <c r="AW36" s="24">
        <v>5</v>
      </c>
      <c r="AX36" s="24">
        <v>5</v>
      </c>
      <c r="AY36" s="24">
        <v>5</v>
      </c>
      <c r="AZ36" s="24">
        <v>4</v>
      </c>
      <c r="BA36" s="24">
        <v>5</v>
      </c>
      <c r="BB36" s="23"/>
      <c r="BC36" s="23"/>
      <c r="BD36" s="23"/>
      <c r="BE36" s="24">
        <v>5</v>
      </c>
      <c r="BF36" s="24">
        <v>5</v>
      </c>
      <c r="BG36" s="24">
        <v>5</v>
      </c>
      <c r="BH36" s="24">
        <v>4</v>
      </c>
      <c r="BI36" s="24">
        <v>4</v>
      </c>
      <c r="BJ36" s="24">
        <v>5</v>
      </c>
      <c r="BK36" s="24" t="s">
        <v>86</v>
      </c>
      <c r="BL36" s="24" t="s">
        <v>85</v>
      </c>
      <c r="BM36" s="24" t="s">
        <v>86</v>
      </c>
      <c r="BN36" s="24" t="s">
        <v>85</v>
      </c>
      <c r="BO36" s="24" t="s">
        <v>85</v>
      </c>
      <c r="BP36" s="24" t="s">
        <v>85</v>
      </c>
      <c r="BQ36" s="24" t="s">
        <v>125</v>
      </c>
      <c r="BR36" s="24" t="s">
        <v>125</v>
      </c>
      <c r="BS36" s="24" t="s">
        <v>125</v>
      </c>
      <c r="BT36" s="24" t="s">
        <v>125</v>
      </c>
      <c r="BU36" s="24" t="s">
        <v>383</v>
      </c>
      <c r="BV36" s="23"/>
      <c r="BW36" s="23"/>
      <c r="BX36" s="23"/>
      <c r="BY36" s="24" t="s">
        <v>107</v>
      </c>
      <c r="BZ36" s="24" t="s">
        <v>3547</v>
      </c>
      <c r="CA36" s="24" t="s">
        <v>109</v>
      </c>
      <c r="CB36" s="24" t="s">
        <v>110</v>
      </c>
      <c r="CC36" s="24" t="s">
        <v>7598</v>
      </c>
      <c r="CD36" s="24" t="s">
        <v>221</v>
      </c>
      <c r="CE36" s="24" t="s">
        <v>7599</v>
      </c>
      <c r="CF36" s="24" t="s">
        <v>114</v>
      </c>
      <c r="CG36" s="24" t="s">
        <v>115</v>
      </c>
      <c r="CH36" s="24" t="s">
        <v>125</v>
      </c>
      <c r="CI36" s="23"/>
      <c r="CJ36" s="23"/>
      <c r="CK36" s="24">
        <v>3</v>
      </c>
      <c r="CL36" s="24">
        <v>3</v>
      </c>
      <c r="CM36" s="24">
        <v>2</v>
      </c>
      <c r="CN36" s="23"/>
    </row>
    <row r="37" spans="1:92" x14ac:dyDescent="0.2">
      <c r="A37" s="25">
        <v>42375.645645972225</v>
      </c>
      <c r="B37" s="24">
        <v>2</v>
      </c>
      <c r="C37" s="24">
        <v>5</v>
      </c>
      <c r="D37" s="24">
        <v>1</v>
      </c>
      <c r="E37" s="24">
        <v>2</v>
      </c>
      <c r="F37" s="24">
        <v>1</v>
      </c>
      <c r="G37" s="24">
        <v>5</v>
      </c>
      <c r="H37" s="24">
        <v>1</v>
      </c>
      <c r="I37" s="24">
        <v>1</v>
      </c>
      <c r="J37" s="24">
        <v>2</v>
      </c>
      <c r="K37" s="24">
        <v>3</v>
      </c>
      <c r="L37" s="24">
        <v>3</v>
      </c>
      <c r="M37" s="24">
        <v>3</v>
      </c>
      <c r="N37" s="24">
        <v>5</v>
      </c>
      <c r="O37" s="24">
        <v>3</v>
      </c>
      <c r="P37" s="24">
        <v>5</v>
      </c>
      <c r="Q37" s="24">
        <v>5</v>
      </c>
      <c r="R37" s="24">
        <v>2</v>
      </c>
      <c r="S37" s="24">
        <v>1</v>
      </c>
      <c r="T37" s="24">
        <v>1</v>
      </c>
      <c r="U37" s="23"/>
      <c r="V37" s="23"/>
      <c r="W37" s="24">
        <v>1</v>
      </c>
      <c r="X37" s="24">
        <v>4</v>
      </c>
      <c r="Y37" s="24">
        <v>5</v>
      </c>
      <c r="Z37" s="24">
        <v>4</v>
      </c>
      <c r="AA37" s="24">
        <v>4</v>
      </c>
      <c r="AB37" s="24">
        <v>4</v>
      </c>
      <c r="AC37" s="24">
        <v>2</v>
      </c>
      <c r="AD37" s="24">
        <v>1</v>
      </c>
      <c r="AE37" s="24">
        <v>2</v>
      </c>
      <c r="AF37" s="24">
        <v>4</v>
      </c>
      <c r="AG37" s="24">
        <v>4</v>
      </c>
      <c r="AH37" s="24">
        <v>5</v>
      </c>
      <c r="AI37" s="24">
        <v>5</v>
      </c>
      <c r="AJ37" s="24">
        <v>2</v>
      </c>
      <c r="AK37" s="24">
        <v>5</v>
      </c>
      <c r="AL37" s="24">
        <v>1</v>
      </c>
      <c r="AM37" s="24">
        <v>2</v>
      </c>
      <c r="AN37" s="24">
        <v>5</v>
      </c>
      <c r="AO37" s="24">
        <v>1</v>
      </c>
      <c r="AP37" s="24">
        <v>1</v>
      </c>
      <c r="AQ37" s="24">
        <v>3</v>
      </c>
      <c r="AR37" s="24">
        <v>2</v>
      </c>
      <c r="AS37" s="24">
        <v>3</v>
      </c>
      <c r="AT37" s="24">
        <v>4</v>
      </c>
      <c r="AU37" s="24">
        <v>4</v>
      </c>
      <c r="AV37" s="24">
        <v>2</v>
      </c>
      <c r="AW37" s="24">
        <v>5</v>
      </c>
      <c r="AX37" s="24">
        <v>5</v>
      </c>
      <c r="AY37" s="24">
        <v>2</v>
      </c>
      <c r="AZ37" s="24">
        <v>1</v>
      </c>
      <c r="BA37" s="24">
        <v>2</v>
      </c>
      <c r="BB37" s="23"/>
      <c r="BC37" s="23"/>
      <c r="BD37" s="23"/>
      <c r="BE37" s="24">
        <v>5</v>
      </c>
      <c r="BF37" s="24">
        <v>4</v>
      </c>
      <c r="BG37" s="24">
        <v>4</v>
      </c>
      <c r="BH37" s="24">
        <v>4</v>
      </c>
      <c r="BI37" s="24">
        <v>5</v>
      </c>
      <c r="BJ37" s="24">
        <v>5</v>
      </c>
      <c r="BK37" s="24" t="s">
        <v>85</v>
      </c>
      <c r="BL37" s="24" t="s">
        <v>85</v>
      </c>
      <c r="BM37" s="24" t="s">
        <v>85</v>
      </c>
      <c r="BN37" s="24" t="s">
        <v>85</v>
      </c>
      <c r="BO37" s="24" t="s">
        <v>85</v>
      </c>
      <c r="BP37" s="24" t="s">
        <v>85</v>
      </c>
      <c r="BQ37" s="24" t="s">
        <v>86</v>
      </c>
      <c r="BR37" s="24" t="s">
        <v>86</v>
      </c>
      <c r="BS37" s="24" t="s">
        <v>86</v>
      </c>
      <c r="BT37" s="24" t="s">
        <v>86</v>
      </c>
      <c r="BU37" s="24" t="s">
        <v>85</v>
      </c>
      <c r="BV37" s="24" t="s">
        <v>465</v>
      </c>
      <c r="BW37" s="24" t="s">
        <v>105</v>
      </c>
      <c r="BX37" s="24" t="s">
        <v>106</v>
      </c>
      <c r="BY37" s="24" t="s">
        <v>107</v>
      </c>
      <c r="BZ37" s="24" t="s">
        <v>679</v>
      </c>
      <c r="CA37" s="24" t="s">
        <v>109</v>
      </c>
      <c r="CB37" s="24" t="s">
        <v>110</v>
      </c>
      <c r="CC37" s="24" t="s">
        <v>7600</v>
      </c>
      <c r="CD37" s="24" t="s">
        <v>7543</v>
      </c>
      <c r="CE37" s="24" t="s">
        <v>1269</v>
      </c>
      <c r="CF37" s="24" t="s">
        <v>979</v>
      </c>
      <c r="CG37" s="24" t="s">
        <v>980</v>
      </c>
      <c r="CH37" s="24" t="s">
        <v>86</v>
      </c>
      <c r="CI37" s="23"/>
      <c r="CJ37" s="23"/>
      <c r="CK37" s="24">
        <v>1</v>
      </c>
      <c r="CL37" s="24">
        <v>2</v>
      </c>
      <c r="CM37" s="24">
        <v>3</v>
      </c>
      <c r="CN37" s="23"/>
    </row>
    <row r="38" spans="1:92" x14ac:dyDescent="0.2">
      <c r="A38" s="25">
        <v>42377.400023726848</v>
      </c>
      <c r="B38" s="24">
        <v>1</v>
      </c>
      <c r="C38" s="24">
        <v>3</v>
      </c>
      <c r="D38" s="24">
        <v>1</v>
      </c>
      <c r="E38" s="24">
        <v>5</v>
      </c>
      <c r="F38" s="24">
        <v>2</v>
      </c>
      <c r="G38" s="24">
        <v>3</v>
      </c>
      <c r="H38" s="24">
        <v>1</v>
      </c>
      <c r="I38" s="24">
        <v>5</v>
      </c>
      <c r="J38" s="24">
        <v>4</v>
      </c>
      <c r="K38" s="24">
        <v>5</v>
      </c>
      <c r="L38" s="24">
        <v>5</v>
      </c>
      <c r="M38" s="24" t="s">
        <v>118</v>
      </c>
      <c r="N38" s="24">
        <v>3</v>
      </c>
      <c r="O38" s="24">
        <v>5</v>
      </c>
      <c r="P38" s="24">
        <v>5</v>
      </c>
      <c r="Q38" s="24">
        <v>5</v>
      </c>
      <c r="R38" s="24">
        <v>5</v>
      </c>
      <c r="S38" s="24">
        <v>3</v>
      </c>
      <c r="T38" s="24">
        <v>4</v>
      </c>
      <c r="U38" s="23"/>
      <c r="V38" s="23"/>
      <c r="W38" s="24">
        <v>2</v>
      </c>
      <c r="X38" s="24">
        <v>1</v>
      </c>
      <c r="Y38" s="24">
        <v>5</v>
      </c>
      <c r="Z38" s="24">
        <v>1</v>
      </c>
      <c r="AA38" s="24">
        <v>5</v>
      </c>
      <c r="AB38" s="24">
        <v>1</v>
      </c>
      <c r="AC38" s="24">
        <v>4</v>
      </c>
      <c r="AD38" s="24">
        <v>2</v>
      </c>
      <c r="AE38" s="24">
        <v>1</v>
      </c>
      <c r="AF38" s="24">
        <v>4</v>
      </c>
      <c r="AG38" s="24">
        <v>1</v>
      </c>
      <c r="AH38" s="24">
        <v>5</v>
      </c>
      <c r="AI38" s="24">
        <v>1</v>
      </c>
      <c r="AJ38" s="24">
        <v>2</v>
      </c>
      <c r="AK38" s="24">
        <v>3</v>
      </c>
      <c r="AL38" s="24">
        <v>5</v>
      </c>
      <c r="AM38" s="24">
        <v>2</v>
      </c>
      <c r="AN38" s="24">
        <v>4</v>
      </c>
      <c r="AO38" s="24">
        <v>3</v>
      </c>
      <c r="AP38" s="24">
        <v>5</v>
      </c>
      <c r="AQ38" s="24">
        <v>4</v>
      </c>
      <c r="AR38" s="24">
        <v>4</v>
      </c>
      <c r="AS38" s="24">
        <v>4</v>
      </c>
      <c r="AT38" s="24">
        <v>2</v>
      </c>
      <c r="AU38" s="24">
        <v>2</v>
      </c>
      <c r="AV38" s="24">
        <v>5</v>
      </c>
      <c r="AW38" s="24">
        <v>5</v>
      </c>
      <c r="AX38" s="24">
        <v>5</v>
      </c>
      <c r="AY38" s="24">
        <v>5</v>
      </c>
      <c r="AZ38" s="24">
        <v>3</v>
      </c>
      <c r="BA38" s="24">
        <v>5</v>
      </c>
      <c r="BB38" s="23"/>
      <c r="BC38" s="23"/>
      <c r="BD38" s="23"/>
      <c r="BE38" s="24">
        <v>5</v>
      </c>
      <c r="BF38" s="24">
        <v>5</v>
      </c>
      <c r="BG38" s="24">
        <v>4</v>
      </c>
      <c r="BH38" s="24">
        <v>4</v>
      </c>
      <c r="BI38" s="24">
        <v>4</v>
      </c>
      <c r="BJ38" s="24">
        <v>5</v>
      </c>
      <c r="BK38" s="24" t="s">
        <v>85</v>
      </c>
      <c r="BL38" s="24" t="s">
        <v>85</v>
      </c>
      <c r="BM38" s="24" t="s">
        <v>85</v>
      </c>
      <c r="BN38" s="24" t="s">
        <v>85</v>
      </c>
      <c r="BO38" s="24" t="s">
        <v>85</v>
      </c>
      <c r="BP38" s="24" t="s">
        <v>85</v>
      </c>
      <c r="BQ38" s="24" t="s">
        <v>85</v>
      </c>
      <c r="BR38" s="24" t="s">
        <v>85</v>
      </c>
      <c r="BS38" s="24" t="s">
        <v>86</v>
      </c>
      <c r="BT38" s="24" t="s">
        <v>85</v>
      </c>
      <c r="BU38" s="24" t="s">
        <v>85</v>
      </c>
      <c r="BV38" s="24" t="s">
        <v>1170</v>
      </c>
      <c r="BW38" s="24" t="s">
        <v>105</v>
      </c>
      <c r="BX38" s="24" t="s">
        <v>106</v>
      </c>
      <c r="BY38" s="24" t="s">
        <v>107</v>
      </c>
      <c r="BZ38" s="24" t="s">
        <v>134</v>
      </c>
      <c r="CA38" s="24" t="s">
        <v>109</v>
      </c>
      <c r="CB38" s="24" t="s">
        <v>110</v>
      </c>
      <c r="CC38" s="24" t="s">
        <v>7601</v>
      </c>
      <c r="CD38" s="24" t="s">
        <v>221</v>
      </c>
      <c r="CE38" s="24" t="s">
        <v>7553</v>
      </c>
      <c r="CF38" s="24" t="s">
        <v>114</v>
      </c>
      <c r="CG38" s="24" t="s">
        <v>115</v>
      </c>
      <c r="CH38" s="24" t="s">
        <v>85</v>
      </c>
      <c r="CI38" s="23"/>
      <c r="CJ38" s="24" t="s">
        <v>7602</v>
      </c>
      <c r="CK38" s="24">
        <v>4</v>
      </c>
      <c r="CL38" s="24">
        <v>5</v>
      </c>
      <c r="CM38" s="24">
        <v>4</v>
      </c>
      <c r="CN38" s="23"/>
    </row>
    <row r="39" spans="1:92" x14ac:dyDescent="0.2">
      <c r="A39" s="25">
        <v>42380.460224629627</v>
      </c>
      <c r="B39" s="24">
        <v>3</v>
      </c>
      <c r="C39" s="24">
        <v>4</v>
      </c>
      <c r="D39" s="24">
        <v>4</v>
      </c>
      <c r="E39" s="24">
        <v>3</v>
      </c>
      <c r="F39" s="24">
        <v>4</v>
      </c>
      <c r="G39" s="24">
        <v>4</v>
      </c>
      <c r="H39" s="24">
        <v>4</v>
      </c>
      <c r="I39" s="24">
        <v>4</v>
      </c>
      <c r="J39" s="24">
        <v>4</v>
      </c>
      <c r="K39" s="24">
        <v>5</v>
      </c>
      <c r="L39" s="24">
        <v>4</v>
      </c>
      <c r="M39" s="24">
        <v>5</v>
      </c>
      <c r="N39" s="24">
        <v>3</v>
      </c>
      <c r="O39" s="24">
        <v>5</v>
      </c>
      <c r="P39" s="24">
        <v>4</v>
      </c>
      <c r="Q39" s="24">
        <v>5</v>
      </c>
      <c r="R39" s="24">
        <v>4</v>
      </c>
      <c r="S39" s="24">
        <v>2</v>
      </c>
      <c r="T39" s="24">
        <v>4</v>
      </c>
      <c r="U39" s="23"/>
      <c r="V39" s="23"/>
      <c r="W39" s="24">
        <v>3</v>
      </c>
      <c r="X39" s="24">
        <v>4</v>
      </c>
      <c r="Y39" s="24">
        <v>5</v>
      </c>
      <c r="Z39" s="24">
        <v>5</v>
      </c>
      <c r="AA39" s="24">
        <v>3</v>
      </c>
      <c r="AB39" s="24">
        <v>4</v>
      </c>
      <c r="AC39" s="24">
        <v>4</v>
      </c>
      <c r="AD39" s="24">
        <v>4</v>
      </c>
      <c r="AE39" s="24">
        <v>4</v>
      </c>
      <c r="AF39" s="24">
        <v>4</v>
      </c>
      <c r="AG39" s="24">
        <v>4</v>
      </c>
      <c r="AH39" s="24">
        <v>5</v>
      </c>
      <c r="AI39" s="24">
        <v>3</v>
      </c>
      <c r="AJ39" s="24">
        <v>4</v>
      </c>
      <c r="AK39" s="24">
        <v>4</v>
      </c>
      <c r="AL39" s="24">
        <v>4</v>
      </c>
      <c r="AM39" s="24">
        <v>4</v>
      </c>
      <c r="AN39" s="24">
        <v>5</v>
      </c>
      <c r="AO39" s="24">
        <v>4</v>
      </c>
      <c r="AP39" s="24">
        <v>5</v>
      </c>
      <c r="AQ39" s="24">
        <v>4</v>
      </c>
      <c r="AR39" s="24">
        <v>5</v>
      </c>
      <c r="AS39" s="24">
        <v>4</v>
      </c>
      <c r="AT39" s="24">
        <v>5</v>
      </c>
      <c r="AU39" s="24">
        <v>4</v>
      </c>
      <c r="AV39" s="24">
        <v>5</v>
      </c>
      <c r="AW39" s="24">
        <v>5</v>
      </c>
      <c r="AX39" s="24">
        <v>5</v>
      </c>
      <c r="AY39" s="24">
        <v>4</v>
      </c>
      <c r="AZ39" s="24">
        <v>4</v>
      </c>
      <c r="BA39" s="24">
        <v>4</v>
      </c>
      <c r="BB39" s="23"/>
      <c r="BC39" s="23"/>
      <c r="BD39" s="23"/>
      <c r="BE39" s="24">
        <v>4</v>
      </c>
      <c r="BF39" s="24">
        <v>4</v>
      </c>
      <c r="BG39" s="24">
        <v>4</v>
      </c>
      <c r="BH39" s="24">
        <v>5</v>
      </c>
      <c r="BI39" s="24">
        <v>5</v>
      </c>
      <c r="BJ39" s="24">
        <v>5</v>
      </c>
      <c r="BK39" s="24" t="s">
        <v>85</v>
      </c>
      <c r="BL39" s="24" t="s">
        <v>85</v>
      </c>
      <c r="BM39" s="24" t="s">
        <v>85</v>
      </c>
      <c r="BN39" s="24" t="s">
        <v>85</v>
      </c>
      <c r="BO39" s="24" t="s">
        <v>85</v>
      </c>
      <c r="BP39" s="24" t="s">
        <v>85</v>
      </c>
      <c r="BQ39" s="24" t="s">
        <v>85</v>
      </c>
      <c r="BR39" s="24" t="s">
        <v>85</v>
      </c>
      <c r="BS39" s="24" t="s">
        <v>85</v>
      </c>
      <c r="BT39" s="24" t="s">
        <v>85</v>
      </c>
      <c r="BU39" s="24" t="s">
        <v>85</v>
      </c>
      <c r="BV39" s="24" t="s">
        <v>271</v>
      </c>
      <c r="BW39" s="24" t="s">
        <v>105</v>
      </c>
      <c r="BX39" s="24" t="s">
        <v>106</v>
      </c>
      <c r="BY39" s="24" t="s">
        <v>107</v>
      </c>
      <c r="BZ39" s="24" t="s">
        <v>134</v>
      </c>
      <c r="CA39" s="24" t="s">
        <v>415</v>
      </c>
      <c r="CB39" s="24" t="s">
        <v>110</v>
      </c>
      <c r="CC39" s="24" t="s">
        <v>7603</v>
      </c>
      <c r="CD39" s="24" t="s">
        <v>138</v>
      </c>
      <c r="CE39" s="24" t="s">
        <v>7604</v>
      </c>
      <c r="CF39" s="24" t="s">
        <v>114</v>
      </c>
      <c r="CG39" s="24" t="s">
        <v>115</v>
      </c>
      <c r="CH39" s="24" t="s">
        <v>85</v>
      </c>
      <c r="CI39" s="23"/>
      <c r="CJ39" s="24" t="s">
        <v>7605</v>
      </c>
      <c r="CK39" s="24">
        <v>5</v>
      </c>
      <c r="CL39" s="24">
        <v>5</v>
      </c>
      <c r="CM39" s="24" t="s">
        <v>118</v>
      </c>
      <c r="CN39" s="23"/>
    </row>
    <row r="40" spans="1:92" x14ac:dyDescent="0.2">
      <c r="A40" s="25">
        <v>42380.623839259264</v>
      </c>
      <c r="B40" s="24">
        <v>2</v>
      </c>
      <c r="C40" s="24">
        <v>4</v>
      </c>
      <c r="D40" s="24">
        <v>1</v>
      </c>
      <c r="E40" s="24">
        <v>2</v>
      </c>
      <c r="F40" s="24">
        <v>1</v>
      </c>
      <c r="G40" s="24">
        <v>4</v>
      </c>
      <c r="H40" s="24">
        <v>4</v>
      </c>
      <c r="I40" s="24">
        <v>5</v>
      </c>
      <c r="J40" s="24">
        <v>4</v>
      </c>
      <c r="K40" s="24">
        <v>4</v>
      </c>
      <c r="L40" s="24">
        <v>4</v>
      </c>
      <c r="M40" s="24">
        <v>3</v>
      </c>
      <c r="N40" s="24">
        <v>3</v>
      </c>
      <c r="O40" s="24">
        <v>5</v>
      </c>
      <c r="P40" s="24">
        <v>5</v>
      </c>
      <c r="Q40" s="24">
        <v>2</v>
      </c>
      <c r="R40" s="24">
        <v>5</v>
      </c>
      <c r="S40" s="24">
        <v>3</v>
      </c>
      <c r="T40" s="24">
        <v>2</v>
      </c>
      <c r="U40" s="23"/>
      <c r="V40" s="23"/>
      <c r="W40" s="24">
        <v>4</v>
      </c>
      <c r="X40" s="24">
        <v>4</v>
      </c>
      <c r="Y40" s="24">
        <v>4</v>
      </c>
      <c r="Z40" s="24">
        <v>5</v>
      </c>
      <c r="AA40" s="24">
        <v>3</v>
      </c>
      <c r="AB40" s="24">
        <v>4</v>
      </c>
      <c r="AC40" s="24">
        <v>4</v>
      </c>
      <c r="AD40" s="24">
        <v>3</v>
      </c>
      <c r="AE40" s="24">
        <v>3</v>
      </c>
      <c r="AF40" s="24">
        <v>4</v>
      </c>
      <c r="AG40" s="24">
        <v>3</v>
      </c>
      <c r="AH40" s="24">
        <v>4</v>
      </c>
      <c r="AI40" s="24">
        <v>3</v>
      </c>
      <c r="AJ40" s="24">
        <v>4</v>
      </c>
      <c r="AK40" s="24">
        <v>5</v>
      </c>
      <c r="AL40" s="24">
        <v>3</v>
      </c>
      <c r="AM40" s="24">
        <v>3</v>
      </c>
      <c r="AN40" s="24">
        <v>5</v>
      </c>
      <c r="AO40" s="24">
        <v>3</v>
      </c>
      <c r="AP40" s="24">
        <v>5</v>
      </c>
      <c r="AQ40" s="24">
        <v>5</v>
      </c>
      <c r="AR40" s="24">
        <v>5</v>
      </c>
      <c r="AS40" s="24">
        <v>4</v>
      </c>
      <c r="AT40" s="24">
        <v>3</v>
      </c>
      <c r="AU40" s="24">
        <v>5</v>
      </c>
      <c r="AV40" s="24">
        <v>5</v>
      </c>
      <c r="AW40" s="24">
        <v>4</v>
      </c>
      <c r="AX40" s="24">
        <v>3</v>
      </c>
      <c r="AY40" s="24">
        <v>5</v>
      </c>
      <c r="AZ40" s="24">
        <v>4</v>
      </c>
      <c r="BA40" s="24">
        <v>3</v>
      </c>
      <c r="BB40" s="23"/>
      <c r="BC40" s="23"/>
      <c r="BD40" s="23"/>
      <c r="BE40" s="24">
        <v>5</v>
      </c>
      <c r="BF40" s="24">
        <v>4</v>
      </c>
      <c r="BG40" s="24">
        <v>5</v>
      </c>
      <c r="BH40" s="24">
        <v>4</v>
      </c>
      <c r="BI40" s="24">
        <v>4</v>
      </c>
      <c r="BJ40" s="24">
        <v>5</v>
      </c>
      <c r="BK40" s="24" t="s">
        <v>125</v>
      </c>
      <c r="BL40" s="24" t="s">
        <v>125</v>
      </c>
      <c r="BM40" s="24" t="s">
        <v>85</v>
      </c>
      <c r="BN40" s="24" t="s">
        <v>85</v>
      </c>
      <c r="BO40" s="24" t="s">
        <v>85</v>
      </c>
      <c r="BP40" s="24" t="s">
        <v>85</v>
      </c>
      <c r="BQ40" s="24" t="s">
        <v>125</v>
      </c>
      <c r="BR40" s="24" t="s">
        <v>125</v>
      </c>
      <c r="BS40" s="24" t="s">
        <v>125</v>
      </c>
      <c r="BT40" s="24" t="s">
        <v>125</v>
      </c>
      <c r="BU40" s="24" t="s">
        <v>85</v>
      </c>
      <c r="BV40" s="24" t="s">
        <v>271</v>
      </c>
      <c r="BW40" s="24" t="s">
        <v>7606</v>
      </c>
      <c r="BX40" s="24" t="s">
        <v>106</v>
      </c>
      <c r="BY40" s="24" t="s">
        <v>159</v>
      </c>
      <c r="BZ40" s="24" t="s">
        <v>160</v>
      </c>
      <c r="CA40" s="24" t="s">
        <v>502</v>
      </c>
      <c r="CB40" s="24" t="s">
        <v>110</v>
      </c>
      <c r="CC40" s="24" t="s">
        <v>7607</v>
      </c>
      <c r="CD40" s="24" t="s">
        <v>250</v>
      </c>
      <c r="CE40" s="24" t="s">
        <v>7608</v>
      </c>
      <c r="CF40" s="24" t="s">
        <v>7609</v>
      </c>
      <c r="CG40" s="24" t="s">
        <v>7610</v>
      </c>
      <c r="CH40" s="24" t="s">
        <v>125</v>
      </c>
      <c r="CI40" s="23"/>
      <c r="CJ40" s="23"/>
      <c r="CK40" s="24">
        <v>4</v>
      </c>
      <c r="CL40" s="24">
        <v>3</v>
      </c>
      <c r="CM40" s="24">
        <v>2</v>
      </c>
      <c r="CN40" s="23"/>
    </row>
    <row r="41" spans="1:92" x14ac:dyDescent="0.2">
      <c r="A41" s="25">
        <v>42381.340382129631</v>
      </c>
      <c r="B41" s="24">
        <v>2</v>
      </c>
      <c r="C41" s="24">
        <v>5</v>
      </c>
      <c r="D41" s="24">
        <v>3</v>
      </c>
      <c r="E41" s="24">
        <v>5</v>
      </c>
      <c r="F41" s="24">
        <v>3</v>
      </c>
      <c r="G41" s="24">
        <v>3</v>
      </c>
      <c r="H41" s="24">
        <v>2</v>
      </c>
      <c r="I41" s="24">
        <v>4</v>
      </c>
      <c r="J41" s="24">
        <v>4</v>
      </c>
      <c r="K41" s="24">
        <v>4</v>
      </c>
      <c r="L41" s="24">
        <v>3</v>
      </c>
      <c r="M41" s="24">
        <v>4</v>
      </c>
      <c r="N41" s="24">
        <v>3</v>
      </c>
      <c r="O41" s="24">
        <v>5</v>
      </c>
      <c r="P41" s="24">
        <v>3</v>
      </c>
      <c r="Q41" s="24">
        <v>5</v>
      </c>
      <c r="R41" s="24">
        <v>4</v>
      </c>
      <c r="S41" s="24">
        <v>2</v>
      </c>
      <c r="T41" s="24">
        <v>3</v>
      </c>
      <c r="U41" s="23"/>
      <c r="V41" s="23"/>
      <c r="W41" s="24">
        <v>5</v>
      </c>
      <c r="X41" s="24">
        <v>5</v>
      </c>
      <c r="Y41" s="24">
        <v>4</v>
      </c>
      <c r="Z41" s="24">
        <v>5</v>
      </c>
      <c r="AA41" s="24">
        <v>5</v>
      </c>
      <c r="AB41" s="24">
        <v>4</v>
      </c>
      <c r="AC41" s="24">
        <v>4</v>
      </c>
      <c r="AD41" s="24">
        <v>3</v>
      </c>
      <c r="AE41" s="24">
        <v>4</v>
      </c>
      <c r="AF41" s="24">
        <v>2</v>
      </c>
      <c r="AG41" s="24">
        <v>4</v>
      </c>
      <c r="AH41" s="24">
        <v>4</v>
      </c>
      <c r="AI41" s="24">
        <v>4</v>
      </c>
      <c r="AJ41" s="24">
        <v>3</v>
      </c>
      <c r="AK41" s="24">
        <v>5</v>
      </c>
      <c r="AL41" s="24">
        <v>5</v>
      </c>
      <c r="AM41" s="24">
        <v>4</v>
      </c>
      <c r="AN41" s="24">
        <v>4</v>
      </c>
      <c r="AO41" s="24">
        <v>4</v>
      </c>
      <c r="AP41" s="24">
        <v>4</v>
      </c>
      <c r="AQ41" s="24">
        <v>3</v>
      </c>
      <c r="AR41" s="24">
        <v>3</v>
      </c>
      <c r="AS41" s="24">
        <v>4</v>
      </c>
      <c r="AT41" s="24">
        <v>5</v>
      </c>
      <c r="AU41" s="24">
        <v>3</v>
      </c>
      <c r="AV41" s="24">
        <v>5</v>
      </c>
      <c r="AW41" s="24">
        <v>4</v>
      </c>
      <c r="AX41" s="24">
        <v>4</v>
      </c>
      <c r="AY41" s="24">
        <v>5</v>
      </c>
      <c r="AZ41" s="24">
        <v>3</v>
      </c>
      <c r="BA41" s="24">
        <v>4</v>
      </c>
      <c r="BB41" s="23"/>
      <c r="BC41" s="23"/>
      <c r="BD41" s="23"/>
      <c r="BE41" s="24">
        <v>5</v>
      </c>
      <c r="BF41" s="24">
        <v>5</v>
      </c>
      <c r="BG41" s="24">
        <v>5</v>
      </c>
      <c r="BH41" s="24">
        <v>4</v>
      </c>
      <c r="BI41" s="24">
        <v>4</v>
      </c>
      <c r="BJ41" s="24">
        <v>5</v>
      </c>
      <c r="BK41" s="24" t="s">
        <v>85</v>
      </c>
      <c r="BL41" s="24" t="s">
        <v>85</v>
      </c>
      <c r="BM41" s="24" t="s">
        <v>85</v>
      </c>
      <c r="BN41" s="24" t="s">
        <v>85</v>
      </c>
      <c r="BO41" s="24" t="s">
        <v>85</v>
      </c>
      <c r="BP41" s="24" t="s">
        <v>85</v>
      </c>
      <c r="BQ41" s="24" t="s">
        <v>86</v>
      </c>
      <c r="BR41" s="24" t="s">
        <v>85</v>
      </c>
      <c r="BS41" s="24" t="s">
        <v>85</v>
      </c>
      <c r="BT41" s="24" t="s">
        <v>85</v>
      </c>
      <c r="BU41" s="24" t="s">
        <v>85</v>
      </c>
      <c r="BV41" s="24" t="s">
        <v>185</v>
      </c>
      <c r="BW41" s="24" t="s">
        <v>7611</v>
      </c>
      <c r="BX41" s="24" t="s">
        <v>7612</v>
      </c>
      <c r="BY41" s="24" t="s">
        <v>159</v>
      </c>
      <c r="BZ41" s="24" t="s">
        <v>160</v>
      </c>
      <c r="CA41" s="24" t="s">
        <v>109</v>
      </c>
      <c r="CB41" s="24" t="s">
        <v>110</v>
      </c>
      <c r="CC41" s="24" t="s">
        <v>7613</v>
      </c>
      <c r="CD41" s="24" t="s">
        <v>7614</v>
      </c>
      <c r="CE41" s="24" t="s">
        <v>7615</v>
      </c>
      <c r="CF41" s="24" t="s">
        <v>7616</v>
      </c>
      <c r="CG41" s="24" t="s">
        <v>7617</v>
      </c>
      <c r="CH41" s="24" t="s">
        <v>85</v>
      </c>
      <c r="CI41" s="23"/>
      <c r="CJ41" s="24" t="s">
        <v>7618</v>
      </c>
      <c r="CK41" s="24">
        <v>4</v>
      </c>
      <c r="CL41" s="24">
        <v>5</v>
      </c>
      <c r="CM41" s="24">
        <v>2</v>
      </c>
      <c r="CN41" s="23"/>
    </row>
    <row r="42" spans="1:92" x14ac:dyDescent="0.2">
      <c r="A42" s="25">
        <v>42381.404536076385</v>
      </c>
      <c r="B42" s="24">
        <v>1</v>
      </c>
      <c r="C42" s="24">
        <v>3</v>
      </c>
      <c r="D42" s="24">
        <v>4</v>
      </c>
      <c r="E42" s="24">
        <v>2</v>
      </c>
      <c r="F42" s="24">
        <v>1</v>
      </c>
      <c r="G42" s="24">
        <v>2</v>
      </c>
      <c r="H42" s="24">
        <v>5</v>
      </c>
      <c r="I42" s="24">
        <v>1</v>
      </c>
      <c r="J42" s="24">
        <v>2</v>
      </c>
      <c r="K42" s="24">
        <v>1</v>
      </c>
      <c r="L42" s="24">
        <v>2</v>
      </c>
      <c r="M42" s="24">
        <v>1</v>
      </c>
      <c r="N42" s="24">
        <v>1</v>
      </c>
      <c r="O42" s="24">
        <v>1</v>
      </c>
      <c r="P42" s="24">
        <v>4</v>
      </c>
      <c r="Q42" s="24">
        <v>4</v>
      </c>
      <c r="R42" s="24">
        <v>2</v>
      </c>
      <c r="S42" s="24">
        <v>1</v>
      </c>
      <c r="T42" s="24">
        <v>1</v>
      </c>
      <c r="U42" s="23"/>
      <c r="V42" s="23"/>
      <c r="W42" s="24">
        <v>3</v>
      </c>
      <c r="X42" s="24">
        <v>2</v>
      </c>
      <c r="Y42" s="24">
        <v>4</v>
      </c>
      <c r="Z42" s="24">
        <v>3</v>
      </c>
      <c r="AA42" s="24">
        <v>4</v>
      </c>
      <c r="AB42" s="24">
        <v>4</v>
      </c>
      <c r="AC42" s="24">
        <v>3</v>
      </c>
      <c r="AD42" s="24">
        <v>4</v>
      </c>
      <c r="AE42" s="24">
        <v>2</v>
      </c>
      <c r="AF42" s="24">
        <v>2</v>
      </c>
      <c r="AG42" s="24">
        <v>2</v>
      </c>
      <c r="AH42" s="24">
        <v>4</v>
      </c>
      <c r="AI42" s="24">
        <v>3</v>
      </c>
      <c r="AJ42" s="24">
        <v>1</v>
      </c>
      <c r="AK42" s="24">
        <v>4</v>
      </c>
      <c r="AL42" s="24">
        <v>3</v>
      </c>
      <c r="AM42" s="24">
        <v>1</v>
      </c>
      <c r="AN42" s="24">
        <v>4</v>
      </c>
      <c r="AO42" s="24">
        <v>3</v>
      </c>
      <c r="AP42" s="24">
        <v>1</v>
      </c>
      <c r="AQ42" s="24">
        <v>1</v>
      </c>
      <c r="AR42" s="24">
        <v>1</v>
      </c>
      <c r="AS42" s="24">
        <v>1</v>
      </c>
      <c r="AT42" s="24">
        <v>1</v>
      </c>
      <c r="AU42" s="24">
        <v>1</v>
      </c>
      <c r="AV42" s="24">
        <v>1</v>
      </c>
      <c r="AW42" s="24">
        <v>1</v>
      </c>
      <c r="AX42" s="24">
        <v>4</v>
      </c>
      <c r="AY42" s="24">
        <v>1</v>
      </c>
      <c r="AZ42" s="24">
        <v>1</v>
      </c>
      <c r="BA42" s="24">
        <v>3</v>
      </c>
      <c r="BB42" s="23"/>
      <c r="BC42" s="23"/>
      <c r="BD42" s="23"/>
      <c r="BE42" s="24">
        <v>4</v>
      </c>
      <c r="BF42" s="24">
        <v>2</v>
      </c>
      <c r="BG42" s="24">
        <v>3</v>
      </c>
      <c r="BH42" s="24">
        <v>3</v>
      </c>
      <c r="BI42" s="24">
        <v>3</v>
      </c>
      <c r="BJ42" s="24">
        <v>4</v>
      </c>
      <c r="BK42" s="24" t="s">
        <v>85</v>
      </c>
      <c r="BL42" s="24" t="s">
        <v>86</v>
      </c>
      <c r="BM42" s="24" t="s">
        <v>86</v>
      </c>
      <c r="BN42" s="24" t="s">
        <v>86</v>
      </c>
      <c r="BO42" s="24" t="s">
        <v>85</v>
      </c>
      <c r="BP42" s="24" t="s">
        <v>86</v>
      </c>
      <c r="BQ42" s="24" t="s">
        <v>86</v>
      </c>
      <c r="BR42" s="24" t="s">
        <v>86</v>
      </c>
      <c r="BS42" s="24" t="s">
        <v>85</v>
      </c>
      <c r="BT42" s="24" t="s">
        <v>85</v>
      </c>
      <c r="BU42" s="24" t="s">
        <v>85</v>
      </c>
      <c r="BV42" s="24" t="s">
        <v>185</v>
      </c>
      <c r="BW42" s="23"/>
      <c r="BX42" s="24" t="s">
        <v>106</v>
      </c>
      <c r="BY42" s="24" t="s">
        <v>107</v>
      </c>
      <c r="BZ42" s="24" t="s">
        <v>108</v>
      </c>
      <c r="CA42" s="24" t="s">
        <v>109</v>
      </c>
      <c r="CB42" s="24" t="s">
        <v>110</v>
      </c>
      <c r="CC42" s="24" t="s">
        <v>7619</v>
      </c>
      <c r="CD42" s="24" t="s">
        <v>7543</v>
      </c>
      <c r="CE42" s="24" t="s">
        <v>7620</v>
      </c>
      <c r="CF42" s="24" t="s">
        <v>114</v>
      </c>
      <c r="CG42" s="24" t="s">
        <v>115</v>
      </c>
      <c r="CH42" s="24" t="s">
        <v>85</v>
      </c>
      <c r="CI42" s="23"/>
      <c r="CJ42" s="24" t="s">
        <v>7621</v>
      </c>
      <c r="CK42" s="24">
        <v>1</v>
      </c>
      <c r="CL42" s="24">
        <v>1</v>
      </c>
      <c r="CM42" s="24">
        <v>1</v>
      </c>
      <c r="CN42" s="23"/>
    </row>
    <row r="43" spans="1:92" x14ac:dyDescent="0.2">
      <c r="A43" s="25">
        <v>42381.404783368052</v>
      </c>
      <c r="B43" s="24">
        <v>4</v>
      </c>
      <c r="C43" s="24">
        <v>3</v>
      </c>
      <c r="D43" s="24">
        <v>5</v>
      </c>
      <c r="E43" s="24">
        <v>3</v>
      </c>
      <c r="F43" s="24">
        <v>1</v>
      </c>
      <c r="G43" s="24">
        <v>5</v>
      </c>
      <c r="H43" s="24">
        <v>2</v>
      </c>
      <c r="I43" s="24">
        <v>4</v>
      </c>
      <c r="J43" s="24">
        <v>2</v>
      </c>
      <c r="K43" s="24">
        <v>2</v>
      </c>
      <c r="L43" s="24">
        <v>5</v>
      </c>
      <c r="M43" s="24">
        <v>3</v>
      </c>
      <c r="N43" s="24">
        <v>1</v>
      </c>
      <c r="O43" s="24">
        <v>5</v>
      </c>
      <c r="P43" s="24">
        <v>5</v>
      </c>
      <c r="Q43" s="24">
        <v>5</v>
      </c>
      <c r="R43" s="24">
        <v>3</v>
      </c>
      <c r="S43" s="24">
        <v>1</v>
      </c>
      <c r="T43" s="24">
        <v>2</v>
      </c>
      <c r="U43" s="23"/>
      <c r="V43" s="23"/>
      <c r="W43" s="24">
        <v>4</v>
      </c>
      <c r="X43" s="24">
        <v>3</v>
      </c>
      <c r="Y43" s="24">
        <v>5</v>
      </c>
      <c r="Z43" s="24">
        <v>5</v>
      </c>
      <c r="AA43" s="24">
        <v>4</v>
      </c>
      <c r="AB43" s="24">
        <v>4</v>
      </c>
      <c r="AC43" s="24">
        <v>4</v>
      </c>
      <c r="AD43" s="24">
        <v>4</v>
      </c>
      <c r="AE43" s="24">
        <v>2</v>
      </c>
      <c r="AF43" s="24">
        <v>4</v>
      </c>
      <c r="AG43" s="24">
        <v>5</v>
      </c>
      <c r="AH43" s="24">
        <v>4</v>
      </c>
      <c r="AI43" s="24">
        <v>5</v>
      </c>
      <c r="AJ43" s="24">
        <v>5</v>
      </c>
      <c r="AK43" s="24">
        <v>4</v>
      </c>
      <c r="AL43" s="24">
        <v>2</v>
      </c>
      <c r="AM43" s="24">
        <v>1</v>
      </c>
      <c r="AN43" s="24">
        <v>5</v>
      </c>
      <c r="AO43" s="24">
        <v>1</v>
      </c>
      <c r="AP43" s="24">
        <v>3</v>
      </c>
      <c r="AQ43" s="24">
        <v>3</v>
      </c>
      <c r="AR43" s="24">
        <v>2</v>
      </c>
      <c r="AS43" s="24">
        <v>5</v>
      </c>
      <c r="AT43" s="24">
        <v>3</v>
      </c>
      <c r="AU43" s="24">
        <v>2</v>
      </c>
      <c r="AV43" s="24">
        <v>5</v>
      </c>
      <c r="AW43" s="24">
        <v>4</v>
      </c>
      <c r="AX43" s="24">
        <v>5</v>
      </c>
      <c r="AY43" s="24">
        <v>3</v>
      </c>
      <c r="AZ43" s="24">
        <v>1</v>
      </c>
      <c r="BA43" s="24">
        <v>2</v>
      </c>
      <c r="BB43" s="23"/>
      <c r="BC43" s="23"/>
      <c r="BD43" s="23"/>
      <c r="BE43" s="24">
        <v>5</v>
      </c>
      <c r="BF43" s="24">
        <v>5</v>
      </c>
      <c r="BG43" s="24">
        <v>4</v>
      </c>
      <c r="BH43" s="24">
        <v>3</v>
      </c>
      <c r="BI43" s="24">
        <v>4</v>
      </c>
      <c r="BJ43" s="24">
        <v>5</v>
      </c>
      <c r="BK43" s="24" t="s">
        <v>85</v>
      </c>
      <c r="BL43" s="24" t="s">
        <v>85</v>
      </c>
      <c r="BM43" s="24" t="s">
        <v>85</v>
      </c>
      <c r="BN43" s="24" t="s">
        <v>85</v>
      </c>
      <c r="BO43" s="24" t="s">
        <v>85</v>
      </c>
      <c r="BP43" s="24" t="s">
        <v>85</v>
      </c>
      <c r="BQ43" s="24" t="s">
        <v>86</v>
      </c>
      <c r="BR43" s="24" t="s">
        <v>85</v>
      </c>
      <c r="BS43" s="24" t="s">
        <v>86</v>
      </c>
      <c r="BT43" s="24" t="s">
        <v>85</v>
      </c>
      <c r="BU43" s="24" t="s">
        <v>85</v>
      </c>
      <c r="BV43" s="24" t="s">
        <v>271</v>
      </c>
      <c r="BW43" s="24" t="s">
        <v>105</v>
      </c>
      <c r="BX43" s="24" t="s">
        <v>106</v>
      </c>
      <c r="BY43" s="24" t="s">
        <v>159</v>
      </c>
      <c r="BZ43" s="24" t="s">
        <v>134</v>
      </c>
      <c r="CA43" s="24" t="s">
        <v>415</v>
      </c>
      <c r="CB43" s="24" t="s">
        <v>110</v>
      </c>
      <c r="CC43" s="24" t="s">
        <v>7572</v>
      </c>
      <c r="CD43" s="24" t="s">
        <v>138</v>
      </c>
      <c r="CE43" s="24" t="s">
        <v>7622</v>
      </c>
      <c r="CF43" s="24" t="s">
        <v>979</v>
      </c>
      <c r="CG43" s="24" t="s">
        <v>115</v>
      </c>
      <c r="CH43" s="24" t="s">
        <v>86</v>
      </c>
      <c r="CI43" s="23"/>
      <c r="CJ43" s="24" t="s">
        <v>7623</v>
      </c>
      <c r="CK43" s="24">
        <v>3</v>
      </c>
      <c r="CL43" s="24">
        <v>3</v>
      </c>
      <c r="CM43" s="24">
        <v>2</v>
      </c>
      <c r="CN43" s="23"/>
    </row>
    <row r="44" spans="1:92" x14ac:dyDescent="0.2">
      <c r="A44" s="25">
        <v>42381.405532488425</v>
      </c>
      <c r="B44" s="24">
        <v>2</v>
      </c>
      <c r="C44" s="24">
        <v>3</v>
      </c>
      <c r="D44" s="24">
        <v>2</v>
      </c>
      <c r="E44" s="24">
        <v>2</v>
      </c>
      <c r="F44" s="24">
        <v>2</v>
      </c>
      <c r="G44" s="24">
        <v>4</v>
      </c>
      <c r="H44" s="24">
        <v>3</v>
      </c>
      <c r="I44" s="24">
        <v>5</v>
      </c>
      <c r="J44" s="24">
        <v>5</v>
      </c>
      <c r="K44" s="24">
        <v>4</v>
      </c>
      <c r="L44" s="24">
        <v>1</v>
      </c>
      <c r="M44" s="24">
        <v>2</v>
      </c>
      <c r="N44" s="24">
        <v>1</v>
      </c>
      <c r="O44" s="24">
        <v>5</v>
      </c>
      <c r="P44" s="24">
        <v>2</v>
      </c>
      <c r="Q44" s="24">
        <v>5</v>
      </c>
      <c r="R44" s="24">
        <v>4</v>
      </c>
      <c r="S44" s="24">
        <v>1</v>
      </c>
      <c r="T44" s="24">
        <v>3</v>
      </c>
      <c r="U44" s="23"/>
      <c r="V44" s="23"/>
      <c r="W44" s="24">
        <v>2</v>
      </c>
      <c r="X44" s="24">
        <v>4</v>
      </c>
      <c r="Y44" s="24">
        <v>1</v>
      </c>
      <c r="Z44" s="24">
        <v>5</v>
      </c>
      <c r="AA44" s="24">
        <v>3</v>
      </c>
      <c r="AB44" s="24">
        <v>5</v>
      </c>
      <c r="AC44" s="24">
        <v>2</v>
      </c>
      <c r="AD44" s="24">
        <v>3</v>
      </c>
      <c r="AE44" s="24">
        <v>5</v>
      </c>
      <c r="AF44" s="24">
        <v>2</v>
      </c>
      <c r="AG44" s="24">
        <v>5</v>
      </c>
      <c r="AH44" s="24">
        <v>4</v>
      </c>
      <c r="AI44" s="24">
        <v>2</v>
      </c>
      <c r="AJ44" s="24">
        <v>2</v>
      </c>
      <c r="AK44" s="24">
        <v>5</v>
      </c>
      <c r="AL44" s="24">
        <v>4</v>
      </c>
      <c r="AM44" s="24">
        <v>2</v>
      </c>
      <c r="AN44" s="24">
        <v>4</v>
      </c>
      <c r="AO44" s="24">
        <v>3</v>
      </c>
      <c r="AP44" s="24">
        <v>5</v>
      </c>
      <c r="AQ44" s="24">
        <v>5</v>
      </c>
      <c r="AR44" s="24">
        <v>4</v>
      </c>
      <c r="AS44" s="24">
        <v>1</v>
      </c>
      <c r="AT44" s="24">
        <v>2</v>
      </c>
      <c r="AU44" s="24">
        <v>1</v>
      </c>
      <c r="AV44" s="24">
        <v>4</v>
      </c>
      <c r="AW44" s="24">
        <v>3</v>
      </c>
      <c r="AX44" s="24">
        <v>5</v>
      </c>
      <c r="AY44" s="24">
        <v>4</v>
      </c>
      <c r="AZ44" s="24">
        <v>2</v>
      </c>
      <c r="BA44" s="24">
        <v>3</v>
      </c>
      <c r="BB44" s="23"/>
      <c r="BC44" s="23"/>
      <c r="BD44" s="23"/>
      <c r="BE44" s="24">
        <v>5</v>
      </c>
      <c r="BF44" s="24">
        <v>5</v>
      </c>
      <c r="BG44" s="24">
        <v>5</v>
      </c>
      <c r="BH44" s="24">
        <v>5</v>
      </c>
      <c r="BI44" s="24">
        <v>5</v>
      </c>
      <c r="BJ44" s="24">
        <v>5</v>
      </c>
      <c r="BK44" s="24" t="s">
        <v>86</v>
      </c>
      <c r="BL44" s="24" t="s">
        <v>125</v>
      </c>
      <c r="BM44" s="24" t="s">
        <v>125</v>
      </c>
      <c r="BN44" s="24" t="s">
        <v>125</v>
      </c>
      <c r="BO44" s="24" t="s">
        <v>86</v>
      </c>
      <c r="BP44" s="24" t="s">
        <v>85</v>
      </c>
      <c r="BQ44" s="24" t="s">
        <v>125</v>
      </c>
      <c r="BR44" s="24" t="s">
        <v>85</v>
      </c>
      <c r="BS44" s="24" t="s">
        <v>85</v>
      </c>
      <c r="BT44" s="24" t="s">
        <v>85</v>
      </c>
      <c r="BU44" s="24" t="s">
        <v>85</v>
      </c>
      <c r="BV44" s="24" t="s">
        <v>271</v>
      </c>
      <c r="BW44" s="24" t="s">
        <v>105</v>
      </c>
      <c r="BX44" s="24" t="s">
        <v>106</v>
      </c>
      <c r="BY44" s="24" t="s">
        <v>107</v>
      </c>
      <c r="BZ44" s="24" t="s">
        <v>160</v>
      </c>
      <c r="CA44" s="24" t="s">
        <v>109</v>
      </c>
      <c r="CB44" s="24" t="s">
        <v>110</v>
      </c>
      <c r="CC44" s="24" t="s">
        <v>7624</v>
      </c>
      <c r="CD44" s="24" t="s">
        <v>138</v>
      </c>
      <c r="CE44" s="24" t="s">
        <v>7568</v>
      </c>
      <c r="CF44" s="24" t="s">
        <v>2552</v>
      </c>
      <c r="CG44" s="24" t="s">
        <v>2553</v>
      </c>
      <c r="CH44" s="24" t="s">
        <v>85</v>
      </c>
      <c r="CI44" s="23"/>
      <c r="CJ44" s="24" t="s">
        <v>7625</v>
      </c>
      <c r="CK44" s="24">
        <v>5</v>
      </c>
      <c r="CL44" s="24">
        <v>5</v>
      </c>
      <c r="CM44" s="24">
        <v>3</v>
      </c>
      <c r="CN44" s="23"/>
    </row>
    <row r="45" spans="1:92" x14ac:dyDescent="0.2">
      <c r="A45" s="25">
        <v>42381.406149918985</v>
      </c>
      <c r="B45" s="24">
        <v>1</v>
      </c>
      <c r="C45" s="24">
        <v>4</v>
      </c>
      <c r="D45" s="24">
        <v>4</v>
      </c>
      <c r="E45" s="24">
        <v>2</v>
      </c>
      <c r="F45" s="24">
        <v>1</v>
      </c>
      <c r="G45" s="24">
        <v>4</v>
      </c>
      <c r="H45" s="24">
        <v>1</v>
      </c>
      <c r="I45" s="24">
        <v>2</v>
      </c>
      <c r="J45" s="24">
        <v>2</v>
      </c>
      <c r="K45" s="24" t="s">
        <v>118</v>
      </c>
      <c r="L45" s="24">
        <v>2</v>
      </c>
      <c r="M45" s="24">
        <v>1</v>
      </c>
      <c r="N45" s="24">
        <v>1</v>
      </c>
      <c r="O45" s="24">
        <v>2</v>
      </c>
      <c r="P45" s="24">
        <v>3</v>
      </c>
      <c r="Q45" s="24">
        <v>2</v>
      </c>
      <c r="R45" s="24">
        <v>1</v>
      </c>
      <c r="S45" s="24">
        <v>1</v>
      </c>
      <c r="T45" s="24">
        <v>1</v>
      </c>
      <c r="U45" s="23"/>
      <c r="V45" s="23"/>
      <c r="W45" s="24">
        <v>3</v>
      </c>
      <c r="X45" s="24">
        <v>4</v>
      </c>
      <c r="Y45" s="24">
        <v>3</v>
      </c>
      <c r="Z45" s="24">
        <v>3</v>
      </c>
      <c r="AA45" s="24">
        <v>4</v>
      </c>
      <c r="AB45" s="24">
        <v>3</v>
      </c>
      <c r="AC45" s="24">
        <v>4</v>
      </c>
      <c r="AD45" s="24">
        <v>3</v>
      </c>
      <c r="AE45" s="24">
        <v>4</v>
      </c>
      <c r="AF45" s="24">
        <v>3</v>
      </c>
      <c r="AG45" s="24">
        <v>3</v>
      </c>
      <c r="AH45" s="24">
        <v>3</v>
      </c>
      <c r="AI45" s="24">
        <v>4</v>
      </c>
      <c r="AJ45" s="24" t="s">
        <v>118</v>
      </c>
      <c r="AK45" s="24">
        <v>5</v>
      </c>
      <c r="AL45" s="24">
        <v>2</v>
      </c>
      <c r="AM45" s="24">
        <v>1</v>
      </c>
      <c r="AN45" s="24">
        <v>4</v>
      </c>
      <c r="AO45" s="24">
        <v>2</v>
      </c>
      <c r="AP45" s="24">
        <v>2</v>
      </c>
      <c r="AQ45" s="24">
        <v>1</v>
      </c>
      <c r="AR45" s="24">
        <v>1</v>
      </c>
      <c r="AS45" s="24">
        <v>1</v>
      </c>
      <c r="AT45" s="24" t="s">
        <v>118</v>
      </c>
      <c r="AU45" s="24">
        <v>2</v>
      </c>
      <c r="AV45" s="24">
        <v>3</v>
      </c>
      <c r="AW45" s="24">
        <v>3</v>
      </c>
      <c r="AX45" s="24">
        <v>3</v>
      </c>
      <c r="AY45" s="24">
        <v>2</v>
      </c>
      <c r="AZ45" s="24">
        <v>2</v>
      </c>
      <c r="BA45" s="24">
        <v>2</v>
      </c>
      <c r="BB45" s="23"/>
      <c r="BC45" s="23"/>
      <c r="BD45" s="23"/>
      <c r="BE45" s="24">
        <v>4</v>
      </c>
      <c r="BF45" s="24">
        <v>4</v>
      </c>
      <c r="BG45" s="24">
        <v>4</v>
      </c>
      <c r="BH45" s="24">
        <v>3</v>
      </c>
      <c r="BI45" s="24">
        <v>3</v>
      </c>
      <c r="BJ45" s="24">
        <v>4</v>
      </c>
      <c r="BK45" s="24" t="s">
        <v>85</v>
      </c>
      <c r="BL45" s="24" t="s">
        <v>86</v>
      </c>
      <c r="BM45" s="24" t="s">
        <v>85</v>
      </c>
      <c r="BN45" s="24" t="s">
        <v>125</v>
      </c>
      <c r="BO45" s="24" t="s">
        <v>85</v>
      </c>
      <c r="BP45" s="24" t="s">
        <v>86</v>
      </c>
      <c r="BQ45" s="24" t="s">
        <v>86</v>
      </c>
      <c r="BR45" s="24" t="s">
        <v>86</v>
      </c>
      <c r="BS45" s="24" t="s">
        <v>86</v>
      </c>
      <c r="BT45" s="24" t="s">
        <v>85</v>
      </c>
      <c r="BU45" s="24" t="s">
        <v>85</v>
      </c>
      <c r="BV45" s="24" t="s">
        <v>185</v>
      </c>
      <c r="BW45" s="24" t="s">
        <v>356</v>
      </c>
      <c r="BX45" s="24" t="s">
        <v>106</v>
      </c>
      <c r="BY45" s="24" t="s">
        <v>159</v>
      </c>
      <c r="BZ45" s="24" t="s">
        <v>134</v>
      </c>
      <c r="CA45" s="24" t="s">
        <v>109</v>
      </c>
      <c r="CB45" s="24" t="s">
        <v>110</v>
      </c>
      <c r="CC45" s="24" t="s">
        <v>7626</v>
      </c>
      <c r="CD45" s="24" t="s">
        <v>164</v>
      </c>
      <c r="CE45" s="24" t="s">
        <v>7627</v>
      </c>
      <c r="CF45" s="24" t="s">
        <v>7547</v>
      </c>
      <c r="CG45" s="24" t="s">
        <v>115</v>
      </c>
      <c r="CH45" s="24" t="s">
        <v>86</v>
      </c>
      <c r="CI45" s="23"/>
      <c r="CJ45" s="23"/>
      <c r="CK45" s="24">
        <v>2</v>
      </c>
      <c r="CL45" s="24">
        <v>2</v>
      </c>
      <c r="CM45" s="24" t="s">
        <v>118</v>
      </c>
      <c r="CN45" s="23"/>
    </row>
    <row r="46" spans="1:92" x14ac:dyDescent="0.2">
      <c r="A46" s="25">
        <v>42381.406543888894</v>
      </c>
      <c r="B46" s="24">
        <v>5</v>
      </c>
      <c r="C46" s="24">
        <v>5</v>
      </c>
      <c r="D46" s="24">
        <v>5</v>
      </c>
      <c r="E46" s="24">
        <v>4</v>
      </c>
      <c r="F46" s="24">
        <v>1</v>
      </c>
      <c r="G46" s="24">
        <v>5</v>
      </c>
      <c r="H46" s="24">
        <v>5</v>
      </c>
      <c r="I46" s="24">
        <v>4</v>
      </c>
      <c r="J46" s="24">
        <v>5</v>
      </c>
      <c r="K46" s="24">
        <v>3</v>
      </c>
      <c r="L46" s="24">
        <v>3</v>
      </c>
      <c r="M46" s="24">
        <v>5</v>
      </c>
      <c r="N46" s="24">
        <v>3</v>
      </c>
      <c r="O46" s="24">
        <v>4</v>
      </c>
      <c r="P46" s="24">
        <v>5</v>
      </c>
      <c r="Q46" s="24">
        <v>2</v>
      </c>
      <c r="R46" s="24">
        <v>3</v>
      </c>
      <c r="S46" s="24">
        <v>1</v>
      </c>
      <c r="T46" s="24">
        <v>1</v>
      </c>
      <c r="U46" s="23"/>
      <c r="V46" s="23"/>
      <c r="W46" s="24">
        <v>5</v>
      </c>
      <c r="X46" s="24">
        <v>5</v>
      </c>
      <c r="Y46" s="24">
        <v>4</v>
      </c>
      <c r="Z46" s="24">
        <v>4</v>
      </c>
      <c r="AA46" s="24">
        <v>4</v>
      </c>
      <c r="AB46" s="24">
        <v>5</v>
      </c>
      <c r="AC46" s="24">
        <v>3</v>
      </c>
      <c r="AD46" s="24">
        <v>5</v>
      </c>
      <c r="AE46" s="24">
        <v>4</v>
      </c>
      <c r="AF46" s="24">
        <v>5</v>
      </c>
      <c r="AG46" s="24">
        <v>5</v>
      </c>
      <c r="AH46" s="24">
        <v>5</v>
      </c>
      <c r="AI46" s="24">
        <v>4</v>
      </c>
      <c r="AJ46" s="24">
        <v>4</v>
      </c>
      <c r="AK46" s="24">
        <v>5</v>
      </c>
      <c r="AL46" s="24">
        <v>4</v>
      </c>
      <c r="AM46" s="24">
        <v>1</v>
      </c>
      <c r="AN46" s="24">
        <v>5</v>
      </c>
      <c r="AO46" s="24">
        <v>5</v>
      </c>
      <c r="AP46" s="24">
        <v>5</v>
      </c>
      <c r="AQ46" s="24">
        <v>5</v>
      </c>
      <c r="AR46" s="24">
        <v>4</v>
      </c>
      <c r="AS46" s="24">
        <v>3</v>
      </c>
      <c r="AT46" s="24">
        <v>5</v>
      </c>
      <c r="AU46" s="24">
        <v>4</v>
      </c>
      <c r="AV46" s="24">
        <v>5</v>
      </c>
      <c r="AW46" s="24">
        <v>5</v>
      </c>
      <c r="AX46" s="24">
        <v>1</v>
      </c>
      <c r="AY46" s="24">
        <v>4</v>
      </c>
      <c r="AZ46" s="24">
        <v>1</v>
      </c>
      <c r="BA46" s="24">
        <v>1</v>
      </c>
      <c r="BB46" s="23"/>
      <c r="BC46" s="23"/>
      <c r="BD46" s="23"/>
      <c r="BE46" s="24">
        <v>5</v>
      </c>
      <c r="BF46" s="24">
        <v>5</v>
      </c>
      <c r="BG46" s="24">
        <v>4</v>
      </c>
      <c r="BH46" s="24">
        <v>3</v>
      </c>
      <c r="BI46" s="24">
        <v>2</v>
      </c>
      <c r="BJ46" s="24">
        <v>3</v>
      </c>
      <c r="BK46" s="24" t="s">
        <v>86</v>
      </c>
      <c r="BL46" s="24" t="s">
        <v>85</v>
      </c>
      <c r="BM46" s="24" t="s">
        <v>85</v>
      </c>
      <c r="BN46" s="24" t="s">
        <v>85</v>
      </c>
      <c r="BO46" s="24" t="s">
        <v>85</v>
      </c>
      <c r="BP46" s="24" t="s">
        <v>85</v>
      </c>
      <c r="BQ46" s="24" t="s">
        <v>86</v>
      </c>
      <c r="BR46" s="24" t="s">
        <v>85</v>
      </c>
      <c r="BS46" s="24" t="s">
        <v>85</v>
      </c>
      <c r="BT46" s="24" t="s">
        <v>85</v>
      </c>
      <c r="BU46" s="24" t="s">
        <v>85</v>
      </c>
      <c r="BV46" s="24" t="s">
        <v>271</v>
      </c>
      <c r="BW46" s="24" t="s">
        <v>105</v>
      </c>
      <c r="BX46" s="24" t="s">
        <v>106</v>
      </c>
      <c r="BY46" s="24" t="s">
        <v>159</v>
      </c>
      <c r="BZ46" s="24" t="s">
        <v>134</v>
      </c>
      <c r="CA46" s="24" t="s">
        <v>109</v>
      </c>
      <c r="CB46" s="24" t="s">
        <v>110</v>
      </c>
      <c r="CC46" s="24" t="s">
        <v>163</v>
      </c>
      <c r="CD46" s="24" t="s">
        <v>164</v>
      </c>
      <c r="CE46" s="24" t="s">
        <v>7628</v>
      </c>
      <c r="CF46" s="24" t="s">
        <v>114</v>
      </c>
      <c r="CG46" s="24" t="s">
        <v>115</v>
      </c>
      <c r="CH46" s="24" t="s">
        <v>85</v>
      </c>
      <c r="CI46" s="23"/>
      <c r="CJ46" s="24" t="s">
        <v>7629</v>
      </c>
      <c r="CK46" s="24">
        <v>2</v>
      </c>
      <c r="CL46" s="24">
        <v>2</v>
      </c>
      <c r="CM46" s="24">
        <v>1</v>
      </c>
      <c r="CN46" s="23"/>
    </row>
    <row r="47" spans="1:92" x14ac:dyDescent="0.2">
      <c r="A47" s="25">
        <v>42381.40712689815</v>
      </c>
      <c r="B47" s="24">
        <v>2</v>
      </c>
      <c r="C47" s="24">
        <v>4</v>
      </c>
      <c r="D47" s="24">
        <v>1</v>
      </c>
      <c r="E47" s="24">
        <v>1</v>
      </c>
      <c r="F47" s="24">
        <v>2</v>
      </c>
      <c r="G47" s="24">
        <v>4</v>
      </c>
      <c r="H47" s="24">
        <v>2</v>
      </c>
      <c r="I47" s="24">
        <v>5</v>
      </c>
      <c r="J47" s="24">
        <v>3</v>
      </c>
      <c r="K47" s="24">
        <v>5</v>
      </c>
      <c r="L47" s="24">
        <v>2</v>
      </c>
      <c r="M47" s="24">
        <v>4</v>
      </c>
      <c r="N47" s="24">
        <v>2</v>
      </c>
      <c r="O47" s="24">
        <v>2</v>
      </c>
      <c r="P47" s="24">
        <v>4</v>
      </c>
      <c r="Q47" s="24">
        <v>3</v>
      </c>
      <c r="R47" s="24">
        <v>2</v>
      </c>
      <c r="S47" s="24">
        <v>4</v>
      </c>
      <c r="T47" s="24">
        <v>2</v>
      </c>
      <c r="U47" s="23"/>
      <c r="V47" s="23"/>
      <c r="W47" s="24">
        <v>4</v>
      </c>
      <c r="X47" s="24">
        <v>4</v>
      </c>
      <c r="Y47" s="24">
        <v>4</v>
      </c>
      <c r="Z47" s="24">
        <v>3</v>
      </c>
      <c r="AA47" s="24">
        <v>4</v>
      </c>
      <c r="AB47" s="24">
        <v>2</v>
      </c>
      <c r="AC47" s="24">
        <v>2</v>
      </c>
      <c r="AD47" s="24">
        <v>5</v>
      </c>
      <c r="AE47" s="24">
        <v>4</v>
      </c>
      <c r="AF47" s="24">
        <v>4</v>
      </c>
      <c r="AG47" s="24">
        <v>4</v>
      </c>
      <c r="AH47" s="24">
        <v>5</v>
      </c>
      <c r="AI47" s="24">
        <v>2</v>
      </c>
      <c r="AJ47" s="24">
        <v>4</v>
      </c>
      <c r="AK47" s="24">
        <v>4</v>
      </c>
      <c r="AL47" s="24">
        <v>2</v>
      </c>
      <c r="AM47" s="24">
        <v>3</v>
      </c>
      <c r="AN47" s="24">
        <v>5</v>
      </c>
      <c r="AO47" s="24">
        <v>3</v>
      </c>
      <c r="AP47" s="24">
        <v>5</v>
      </c>
      <c r="AQ47" s="24">
        <v>4</v>
      </c>
      <c r="AR47" s="24">
        <v>5</v>
      </c>
      <c r="AS47" s="24">
        <v>3</v>
      </c>
      <c r="AT47" s="24">
        <v>5</v>
      </c>
      <c r="AU47" s="24">
        <v>3</v>
      </c>
      <c r="AV47" s="24">
        <v>4</v>
      </c>
      <c r="AW47" s="24">
        <v>5</v>
      </c>
      <c r="AX47" s="24">
        <v>4</v>
      </c>
      <c r="AY47" s="24">
        <v>2</v>
      </c>
      <c r="AZ47" s="24">
        <v>5</v>
      </c>
      <c r="BA47" s="24">
        <v>3</v>
      </c>
      <c r="BB47" s="23"/>
      <c r="BC47" s="23"/>
      <c r="BD47" s="23"/>
      <c r="BE47" s="24">
        <v>5</v>
      </c>
      <c r="BF47" s="24">
        <v>5</v>
      </c>
      <c r="BG47" s="24">
        <v>4</v>
      </c>
      <c r="BH47" s="24">
        <v>4</v>
      </c>
      <c r="BI47" s="24">
        <v>5</v>
      </c>
      <c r="BJ47" s="24">
        <v>5</v>
      </c>
      <c r="BK47" s="24" t="s">
        <v>85</v>
      </c>
      <c r="BL47" s="24" t="s">
        <v>85</v>
      </c>
      <c r="BM47" s="24" t="s">
        <v>85</v>
      </c>
      <c r="BN47" s="24" t="s">
        <v>85</v>
      </c>
      <c r="BO47" s="24" t="s">
        <v>85</v>
      </c>
      <c r="BP47" s="24" t="s">
        <v>85</v>
      </c>
      <c r="BQ47" s="24" t="s">
        <v>86</v>
      </c>
      <c r="BR47" s="24" t="s">
        <v>85</v>
      </c>
      <c r="BS47" s="24" t="s">
        <v>85</v>
      </c>
      <c r="BT47" s="24" t="s">
        <v>85</v>
      </c>
      <c r="BU47" s="24" t="s">
        <v>85</v>
      </c>
      <c r="BV47" s="24" t="s">
        <v>882</v>
      </c>
      <c r="BW47" s="24" t="s">
        <v>105</v>
      </c>
      <c r="BX47" s="24" t="s">
        <v>106</v>
      </c>
      <c r="BY47" s="24" t="s">
        <v>159</v>
      </c>
      <c r="BZ47" s="24" t="s">
        <v>134</v>
      </c>
      <c r="CA47" s="24" t="s">
        <v>109</v>
      </c>
      <c r="CB47" s="24" t="s">
        <v>110</v>
      </c>
      <c r="CC47" s="24" t="s">
        <v>7630</v>
      </c>
      <c r="CD47" s="24" t="s">
        <v>138</v>
      </c>
      <c r="CE47" s="24" t="s">
        <v>7631</v>
      </c>
      <c r="CF47" s="24" t="s">
        <v>2408</v>
      </c>
      <c r="CG47" s="24" t="s">
        <v>2409</v>
      </c>
      <c r="CH47" s="24" t="s">
        <v>85</v>
      </c>
      <c r="CI47" s="23"/>
      <c r="CJ47" s="23"/>
      <c r="CK47" s="24">
        <v>4</v>
      </c>
      <c r="CL47" s="24">
        <v>5</v>
      </c>
      <c r="CM47" s="24">
        <v>2</v>
      </c>
      <c r="CN47" s="23"/>
    </row>
    <row r="48" spans="1:92" x14ac:dyDescent="0.2">
      <c r="A48" s="25">
        <v>42381.407132395834</v>
      </c>
      <c r="B48" s="24">
        <v>4</v>
      </c>
      <c r="C48" s="24">
        <v>5</v>
      </c>
      <c r="D48" s="24">
        <v>5</v>
      </c>
      <c r="E48" s="24">
        <v>1</v>
      </c>
      <c r="F48" s="24">
        <v>5</v>
      </c>
      <c r="G48" s="24">
        <v>5</v>
      </c>
      <c r="H48" s="24">
        <v>5</v>
      </c>
      <c r="I48" s="24">
        <v>2</v>
      </c>
      <c r="J48" s="24">
        <v>4</v>
      </c>
      <c r="K48" s="24">
        <v>1</v>
      </c>
      <c r="L48" s="24">
        <v>4</v>
      </c>
      <c r="M48" s="24">
        <v>5</v>
      </c>
      <c r="N48" s="24">
        <v>1</v>
      </c>
      <c r="O48" s="24">
        <v>5</v>
      </c>
      <c r="P48" s="24">
        <v>4</v>
      </c>
      <c r="Q48" s="24">
        <v>4</v>
      </c>
      <c r="R48" s="24">
        <v>3</v>
      </c>
      <c r="S48" s="24">
        <v>5</v>
      </c>
      <c r="T48" s="24">
        <v>3</v>
      </c>
      <c r="U48" s="23"/>
      <c r="V48" s="23"/>
      <c r="W48" s="24">
        <v>5</v>
      </c>
      <c r="X48" s="24">
        <v>3</v>
      </c>
      <c r="Y48" s="24">
        <v>5</v>
      </c>
      <c r="Z48" s="24">
        <v>5</v>
      </c>
      <c r="AA48" s="24">
        <v>5</v>
      </c>
      <c r="AB48" s="24">
        <v>3</v>
      </c>
      <c r="AC48" s="24">
        <v>5</v>
      </c>
      <c r="AD48" s="24">
        <v>3</v>
      </c>
      <c r="AE48" s="24">
        <v>5</v>
      </c>
      <c r="AF48" s="24">
        <v>5</v>
      </c>
      <c r="AG48" s="24">
        <v>5</v>
      </c>
      <c r="AH48" s="24">
        <v>5</v>
      </c>
      <c r="AI48" s="24">
        <v>5</v>
      </c>
      <c r="AJ48" s="24">
        <v>5</v>
      </c>
      <c r="AK48" s="24">
        <v>5</v>
      </c>
      <c r="AL48" s="24">
        <v>4</v>
      </c>
      <c r="AM48" s="24">
        <v>5</v>
      </c>
      <c r="AN48" s="24">
        <v>5</v>
      </c>
      <c r="AO48" s="24">
        <v>5</v>
      </c>
      <c r="AP48" s="24">
        <v>4</v>
      </c>
      <c r="AQ48" s="24">
        <v>3</v>
      </c>
      <c r="AR48" s="24">
        <v>5</v>
      </c>
      <c r="AS48" s="24">
        <v>5</v>
      </c>
      <c r="AT48" s="24">
        <v>5</v>
      </c>
      <c r="AU48" s="24">
        <v>1</v>
      </c>
      <c r="AV48" s="24">
        <v>5</v>
      </c>
      <c r="AW48" s="24">
        <v>5</v>
      </c>
      <c r="AX48" s="24">
        <v>5</v>
      </c>
      <c r="AY48" s="24">
        <v>4</v>
      </c>
      <c r="AZ48" s="24">
        <v>5</v>
      </c>
      <c r="BA48" s="24">
        <v>4</v>
      </c>
      <c r="BB48" s="23"/>
      <c r="BC48" s="23"/>
      <c r="BD48" s="23"/>
      <c r="BE48" s="24">
        <v>4</v>
      </c>
      <c r="BF48" s="24">
        <v>5</v>
      </c>
      <c r="BG48" s="24">
        <v>5</v>
      </c>
      <c r="BH48" s="24">
        <v>5</v>
      </c>
      <c r="BI48" s="24">
        <v>4</v>
      </c>
      <c r="BJ48" s="24">
        <v>5</v>
      </c>
      <c r="BK48" s="24" t="s">
        <v>85</v>
      </c>
      <c r="BL48" s="24" t="s">
        <v>85</v>
      </c>
      <c r="BM48" s="24" t="s">
        <v>85</v>
      </c>
      <c r="BN48" s="24" t="s">
        <v>85</v>
      </c>
      <c r="BO48" s="24" t="s">
        <v>85</v>
      </c>
      <c r="BP48" s="24" t="s">
        <v>85</v>
      </c>
      <c r="BQ48" s="24" t="s">
        <v>125</v>
      </c>
      <c r="BR48" s="24" t="s">
        <v>125</v>
      </c>
      <c r="BS48" s="24" t="s">
        <v>85</v>
      </c>
      <c r="BT48" s="24" t="s">
        <v>85</v>
      </c>
      <c r="BU48" s="24" t="s">
        <v>85</v>
      </c>
      <c r="BV48" s="24" t="s">
        <v>185</v>
      </c>
      <c r="BW48" s="24" t="s">
        <v>585</v>
      </c>
      <c r="BX48" s="24" t="s">
        <v>7632</v>
      </c>
      <c r="BY48" s="24" t="s">
        <v>107</v>
      </c>
      <c r="BZ48" s="24" t="s">
        <v>134</v>
      </c>
      <c r="CA48" s="24" t="s">
        <v>109</v>
      </c>
      <c r="CB48" s="24" t="s">
        <v>110</v>
      </c>
      <c r="CC48" s="24" t="s">
        <v>7633</v>
      </c>
      <c r="CD48" s="24" t="s">
        <v>138</v>
      </c>
      <c r="CE48" s="24" t="s">
        <v>7543</v>
      </c>
      <c r="CF48" s="24" t="s">
        <v>979</v>
      </c>
      <c r="CG48" s="24" t="s">
        <v>447</v>
      </c>
      <c r="CH48" s="24" t="s">
        <v>85</v>
      </c>
      <c r="CI48" s="23"/>
      <c r="CJ48" s="23"/>
      <c r="CK48" s="24">
        <v>4</v>
      </c>
      <c r="CL48" s="24">
        <v>5</v>
      </c>
      <c r="CM48" s="24">
        <v>5</v>
      </c>
      <c r="CN48" s="23"/>
    </row>
    <row r="49" spans="1:92" x14ac:dyDescent="0.2">
      <c r="A49" s="25">
        <v>42381.407386666666</v>
      </c>
      <c r="B49" s="24">
        <v>2</v>
      </c>
      <c r="C49" s="24">
        <v>5</v>
      </c>
      <c r="D49" s="24">
        <v>4</v>
      </c>
      <c r="E49" s="24">
        <v>2</v>
      </c>
      <c r="F49" s="24">
        <v>1</v>
      </c>
      <c r="G49" s="24">
        <v>5</v>
      </c>
      <c r="H49" s="24">
        <v>5</v>
      </c>
      <c r="I49" s="24">
        <v>4</v>
      </c>
      <c r="J49" s="24">
        <v>3</v>
      </c>
      <c r="K49" s="24">
        <v>2</v>
      </c>
      <c r="L49" s="24">
        <v>4</v>
      </c>
      <c r="M49" s="24">
        <v>3</v>
      </c>
      <c r="N49" s="24">
        <v>3</v>
      </c>
      <c r="O49" s="24">
        <v>3</v>
      </c>
      <c r="P49" s="24">
        <v>4</v>
      </c>
      <c r="Q49" s="24">
        <v>3</v>
      </c>
      <c r="R49" s="24">
        <v>3</v>
      </c>
      <c r="S49" s="24">
        <v>1</v>
      </c>
      <c r="T49" s="24">
        <v>3</v>
      </c>
      <c r="U49" s="23"/>
      <c r="V49" s="23"/>
      <c r="W49" s="24">
        <v>4</v>
      </c>
      <c r="X49" s="24">
        <v>4</v>
      </c>
      <c r="Y49" s="24">
        <v>4</v>
      </c>
      <c r="Z49" s="24">
        <v>4</v>
      </c>
      <c r="AA49" s="24">
        <v>5</v>
      </c>
      <c r="AB49" s="24">
        <v>4</v>
      </c>
      <c r="AC49" s="24">
        <v>4</v>
      </c>
      <c r="AD49" s="24">
        <v>4</v>
      </c>
      <c r="AE49" s="24">
        <v>4</v>
      </c>
      <c r="AF49" s="24">
        <v>5</v>
      </c>
      <c r="AG49" s="24">
        <v>4</v>
      </c>
      <c r="AH49" s="24">
        <v>4</v>
      </c>
      <c r="AI49" s="24">
        <v>4</v>
      </c>
      <c r="AJ49" s="24">
        <v>3</v>
      </c>
      <c r="AK49" s="24">
        <v>5</v>
      </c>
      <c r="AL49" s="24">
        <v>3</v>
      </c>
      <c r="AM49" s="24">
        <v>1</v>
      </c>
      <c r="AN49" s="24">
        <v>5</v>
      </c>
      <c r="AO49" s="24">
        <v>5</v>
      </c>
      <c r="AP49" s="24">
        <v>5</v>
      </c>
      <c r="AQ49" s="24">
        <v>4</v>
      </c>
      <c r="AR49" s="24">
        <v>4</v>
      </c>
      <c r="AS49" s="24">
        <v>5</v>
      </c>
      <c r="AT49" s="24">
        <v>4</v>
      </c>
      <c r="AU49" s="24">
        <v>3</v>
      </c>
      <c r="AV49" s="24">
        <v>4</v>
      </c>
      <c r="AW49" s="24">
        <v>5</v>
      </c>
      <c r="AX49" s="24">
        <v>4</v>
      </c>
      <c r="AY49" s="24">
        <v>3</v>
      </c>
      <c r="AZ49" s="24">
        <v>1</v>
      </c>
      <c r="BA49" s="24">
        <v>4</v>
      </c>
      <c r="BB49" s="23"/>
      <c r="BC49" s="23"/>
      <c r="BD49" s="23"/>
      <c r="BE49" s="24">
        <v>3</v>
      </c>
      <c r="BF49" s="24">
        <v>3</v>
      </c>
      <c r="BG49" s="24">
        <v>2</v>
      </c>
      <c r="BH49" s="24">
        <v>1</v>
      </c>
      <c r="BI49" s="24">
        <v>2</v>
      </c>
      <c r="BJ49" s="24">
        <v>4</v>
      </c>
      <c r="BK49" s="24" t="s">
        <v>86</v>
      </c>
      <c r="BL49" s="24" t="s">
        <v>86</v>
      </c>
      <c r="BM49" s="24" t="s">
        <v>86</v>
      </c>
      <c r="BN49" s="24" t="s">
        <v>85</v>
      </c>
      <c r="BO49" s="24" t="s">
        <v>85</v>
      </c>
      <c r="BP49" s="24" t="s">
        <v>85</v>
      </c>
      <c r="BQ49" s="24" t="s">
        <v>86</v>
      </c>
      <c r="BR49" s="24" t="s">
        <v>86</v>
      </c>
      <c r="BS49" s="24" t="s">
        <v>86</v>
      </c>
      <c r="BT49" s="24" t="s">
        <v>86</v>
      </c>
      <c r="BU49" s="24" t="s">
        <v>85</v>
      </c>
      <c r="BV49" s="24" t="s">
        <v>940</v>
      </c>
      <c r="BW49" s="24" t="s">
        <v>105</v>
      </c>
      <c r="BX49" s="24" t="s">
        <v>106</v>
      </c>
      <c r="BY49" s="24" t="s">
        <v>159</v>
      </c>
      <c r="BZ49" s="24" t="s">
        <v>108</v>
      </c>
      <c r="CA49" s="24" t="s">
        <v>415</v>
      </c>
      <c r="CB49" s="24" t="s">
        <v>110</v>
      </c>
      <c r="CC49" s="24" t="s">
        <v>111</v>
      </c>
      <c r="CD49" s="24" t="s">
        <v>221</v>
      </c>
      <c r="CE49" s="24" t="s">
        <v>7583</v>
      </c>
      <c r="CF49" s="24" t="s">
        <v>114</v>
      </c>
      <c r="CG49" s="24" t="s">
        <v>115</v>
      </c>
      <c r="CH49" s="24" t="s">
        <v>86</v>
      </c>
      <c r="CI49" s="23"/>
      <c r="CJ49" s="23"/>
      <c r="CK49" s="24">
        <v>3</v>
      </c>
      <c r="CL49" s="24">
        <v>4</v>
      </c>
      <c r="CM49" s="24" t="s">
        <v>118</v>
      </c>
      <c r="CN49" s="23"/>
    </row>
    <row r="50" spans="1:92" x14ac:dyDescent="0.2">
      <c r="A50" s="25">
        <v>42381.407874548611</v>
      </c>
      <c r="B50" s="24">
        <v>4</v>
      </c>
      <c r="C50" s="24">
        <v>3</v>
      </c>
      <c r="D50" s="24">
        <v>3</v>
      </c>
      <c r="E50" s="24">
        <v>3</v>
      </c>
      <c r="F50" s="24">
        <v>2</v>
      </c>
      <c r="G50" s="24">
        <v>3</v>
      </c>
      <c r="H50" s="24">
        <v>3</v>
      </c>
      <c r="I50" s="24">
        <v>4</v>
      </c>
      <c r="J50" s="24">
        <v>4</v>
      </c>
      <c r="K50" s="24">
        <v>4</v>
      </c>
      <c r="L50" s="24">
        <v>4</v>
      </c>
      <c r="M50" s="24">
        <v>4</v>
      </c>
      <c r="N50" s="24">
        <v>5</v>
      </c>
      <c r="O50" s="24">
        <v>4</v>
      </c>
      <c r="P50" s="24">
        <v>5</v>
      </c>
      <c r="Q50" s="24">
        <v>3</v>
      </c>
      <c r="R50" s="24">
        <v>5</v>
      </c>
      <c r="S50" s="24">
        <v>4</v>
      </c>
      <c r="T50" s="24">
        <v>4</v>
      </c>
      <c r="U50" s="23"/>
      <c r="V50" s="23"/>
      <c r="W50" s="24">
        <v>3</v>
      </c>
      <c r="X50" s="24">
        <v>3</v>
      </c>
      <c r="Y50" s="24">
        <v>4</v>
      </c>
      <c r="Z50" s="24">
        <v>3</v>
      </c>
      <c r="AA50" s="24">
        <v>4</v>
      </c>
      <c r="AB50" s="24">
        <v>3</v>
      </c>
      <c r="AC50" s="24">
        <v>3</v>
      </c>
      <c r="AD50" s="24">
        <v>3</v>
      </c>
      <c r="AE50" s="24">
        <v>3</v>
      </c>
      <c r="AF50" s="24">
        <v>3</v>
      </c>
      <c r="AG50" s="24">
        <v>4</v>
      </c>
      <c r="AH50" s="24">
        <v>4</v>
      </c>
      <c r="AI50" s="24">
        <v>4</v>
      </c>
      <c r="AJ50" s="24">
        <v>4</v>
      </c>
      <c r="AK50" s="24">
        <v>3</v>
      </c>
      <c r="AL50" s="24">
        <v>3</v>
      </c>
      <c r="AM50" s="24">
        <v>3</v>
      </c>
      <c r="AN50" s="24">
        <v>3</v>
      </c>
      <c r="AO50" s="24">
        <v>3</v>
      </c>
      <c r="AP50" s="24">
        <v>4</v>
      </c>
      <c r="AQ50" s="24">
        <v>3</v>
      </c>
      <c r="AR50" s="24">
        <v>4</v>
      </c>
      <c r="AS50" s="24">
        <v>5</v>
      </c>
      <c r="AT50" s="24">
        <v>5</v>
      </c>
      <c r="AU50" s="24">
        <v>4</v>
      </c>
      <c r="AV50" s="24">
        <v>4</v>
      </c>
      <c r="AW50" s="24">
        <v>4</v>
      </c>
      <c r="AX50" s="24">
        <v>3</v>
      </c>
      <c r="AY50" s="24">
        <v>5</v>
      </c>
      <c r="AZ50" s="24">
        <v>4</v>
      </c>
      <c r="BA50" s="24">
        <v>4</v>
      </c>
      <c r="BB50" s="23"/>
      <c r="BC50" s="23"/>
      <c r="BD50" s="23"/>
      <c r="BE50" s="24">
        <v>5</v>
      </c>
      <c r="BF50" s="24">
        <v>5</v>
      </c>
      <c r="BG50" s="24">
        <v>4</v>
      </c>
      <c r="BH50" s="24">
        <v>4</v>
      </c>
      <c r="BI50" s="24">
        <v>3</v>
      </c>
      <c r="BJ50" s="24">
        <v>4</v>
      </c>
      <c r="BK50" s="24" t="s">
        <v>86</v>
      </c>
      <c r="BL50" s="24" t="s">
        <v>85</v>
      </c>
      <c r="BM50" s="24" t="s">
        <v>85</v>
      </c>
      <c r="BN50" s="24" t="s">
        <v>85</v>
      </c>
      <c r="BO50" s="24" t="s">
        <v>86</v>
      </c>
      <c r="BP50" s="24" t="s">
        <v>85</v>
      </c>
      <c r="BQ50" s="24" t="s">
        <v>125</v>
      </c>
      <c r="BR50" s="24" t="s">
        <v>85</v>
      </c>
      <c r="BS50" s="24" t="s">
        <v>125</v>
      </c>
      <c r="BT50" s="24" t="s">
        <v>125</v>
      </c>
      <c r="BU50" s="24" t="s">
        <v>85</v>
      </c>
      <c r="BV50" s="24" t="s">
        <v>7634</v>
      </c>
      <c r="BW50" s="24" t="s">
        <v>2257</v>
      </c>
      <c r="BX50" s="24" t="s">
        <v>971</v>
      </c>
      <c r="BY50" s="24" t="s">
        <v>107</v>
      </c>
      <c r="BZ50" s="24" t="s">
        <v>679</v>
      </c>
      <c r="CA50" s="24" t="s">
        <v>109</v>
      </c>
      <c r="CB50" s="24" t="s">
        <v>3508</v>
      </c>
      <c r="CC50" s="24" t="s">
        <v>163</v>
      </c>
      <c r="CD50" s="24" t="s">
        <v>164</v>
      </c>
      <c r="CE50" s="24" t="s">
        <v>7635</v>
      </c>
      <c r="CF50" s="24" t="s">
        <v>3399</v>
      </c>
      <c r="CG50" s="23"/>
      <c r="CH50" s="24" t="s">
        <v>125</v>
      </c>
      <c r="CI50" s="23"/>
      <c r="CJ50" s="24" t="s">
        <v>7636</v>
      </c>
      <c r="CK50" s="24">
        <v>2</v>
      </c>
      <c r="CL50" s="24">
        <v>3</v>
      </c>
      <c r="CM50" s="24" t="s">
        <v>118</v>
      </c>
      <c r="CN50" s="23"/>
    </row>
    <row r="51" spans="1:92" x14ac:dyDescent="0.2">
      <c r="A51" s="25">
        <v>42381.407952743059</v>
      </c>
      <c r="B51" s="24" t="s">
        <v>118</v>
      </c>
      <c r="C51" s="24">
        <v>4</v>
      </c>
      <c r="D51" s="24">
        <v>4</v>
      </c>
      <c r="E51" s="24">
        <v>4</v>
      </c>
      <c r="F51" s="24">
        <v>1</v>
      </c>
      <c r="G51" s="24">
        <v>5</v>
      </c>
      <c r="H51" s="24">
        <v>3</v>
      </c>
      <c r="I51" s="24">
        <v>3</v>
      </c>
      <c r="J51" s="24">
        <v>4</v>
      </c>
      <c r="K51" s="24">
        <v>2</v>
      </c>
      <c r="L51" s="24">
        <v>3</v>
      </c>
      <c r="M51" s="24">
        <v>1</v>
      </c>
      <c r="N51" s="24">
        <v>2</v>
      </c>
      <c r="O51" s="24">
        <v>2</v>
      </c>
      <c r="P51" s="24">
        <v>3</v>
      </c>
      <c r="Q51" s="24">
        <v>3</v>
      </c>
      <c r="R51" s="24">
        <v>2</v>
      </c>
      <c r="S51" s="24">
        <v>2</v>
      </c>
      <c r="T51" s="24">
        <v>2</v>
      </c>
      <c r="U51" s="23"/>
      <c r="V51" s="23"/>
      <c r="W51" s="24">
        <v>4</v>
      </c>
      <c r="X51" s="24">
        <v>3</v>
      </c>
      <c r="Y51" s="24">
        <v>4</v>
      </c>
      <c r="Z51" s="24">
        <v>4</v>
      </c>
      <c r="AA51" s="24">
        <v>4</v>
      </c>
      <c r="AB51" s="24">
        <v>3</v>
      </c>
      <c r="AC51" s="24">
        <v>4</v>
      </c>
      <c r="AD51" s="24">
        <v>2</v>
      </c>
      <c r="AE51" s="24">
        <v>2</v>
      </c>
      <c r="AF51" s="24">
        <v>3</v>
      </c>
      <c r="AG51" s="24">
        <v>4</v>
      </c>
      <c r="AH51" s="24">
        <v>3</v>
      </c>
      <c r="AI51" s="24">
        <v>5</v>
      </c>
      <c r="AJ51" s="24">
        <v>2</v>
      </c>
      <c r="AK51" s="24">
        <v>4</v>
      </c>
      <c r="AL51" s="24">
        <v>3</v>
      </c>
      <c r="AM51" s="24">
        <v>2</v>
      </c>
      <c r="AN51" s="24">
        <v>5</v>
      </c>
      <c r="AO51" s="24">
        <v>4</v>
      </c>
      <c r="AP51" s="24">
        <v>4</v>
      </c>
      <c r="AQ51" s="24">
        <v>3</v>
      </c>
      <c r="AR51" s="24">
        <v>3</v>
      </c>
      <c r="AS51" s="24">
        <v>3</v>
      </c>
      <c r="AT51" s="24">
        <v>3</v>
      </c>
      <c r="AU51" s="24">
        <v>1</v>
      </c>
      <c r="AV51" s="24">
        <v>3</v>
      </c>
      <c r="AW51" s="24">
        <v>3</v>
      </c>
      <c r="AX51" s="24">
        <v>3</v>
      </c>
      <c r="AY51" s="24">
        <v>1</v>
      </c>
      <c r="AZ51" s="24">
        <v>3</v>
      </c>
      <c r="BA51" s="24">
        <v>2</v>
      </c>
      <c r="BB51" s="23"/>
      <c r="BC51" s="23"/>
      <c r="BD51" s="23"/>
      <c r="BE51" s="24">
        <v>5</v>
      </c>
      <c r="BF51" s="24">
        <v>4</v>
      </c>
      <c r="BG51" s="24">
        <v>3</v>
      </c>
      <c r="BH51" s="24">
        <v>3</v>
      </c>
      <c r="BI51" s="24">
        <v>3</v>
      </c>
      <c r="BJ51" s="24">
        <v>4</v>
      </c>
      <c r="BK51" s="24" t="s">
        <v>85</v>
      </c>
      <c r="BL51" s="24" t="s">
        <v>85</v>
      </c>
      <c r="BM51" s="24" t="s">
        <v>85</v>
      </c>
      <c r="BN51" s="24" t="s">
        <v>86</v>
      </c>
      <c r="BO51" s="24" t="s">
        <v>85</v>
      </c>
      <c r="BP51" s="24" t="s">
        <v>86</v>
      </c>
      <c r="BQ51" s="24" t="s">
        <v>125</v>
      </c>
      <c r="BR51" s="24" t="s">
        <v>125</v>
      </c>
      <c r="BS51" s="24" t="s">
        <v>125</v>
      </c>
      <c r="BT51" s="24" t="s">
        <v>125</v>
      </c>
      <c r="BU51" s="24" t="s">
        <v>85</v>
      </c>
      <c r="BV51" s="24" t="s">
        <v>969</v>
      </c>
      <c r="BW51" s="24" t="s">
        <v>105</v>
      </c>
      <c r="BX51" s="24" t="s">
        <v>106</v>
      </c>
      <c r="BY51" s="24" t="s">
        <v>107</v>
      </c>
      <c r="BZ51" s="24" t="s">
        <v>160</v>
      </c>
      <c r="CA51" s="24" t="s">
        <v>109</v>
      </c>
      <c r="CB51" s="24" t="s">
        <v>110</v>
      </c>
      <c r="CC51" s="24" t="s">
        <v>7637</v>
      </c>
      <c r="CD51" s="24" t="s">
        <v>7543</v>
      </c>
      <c r="CE51" s="24" t="s">
        <v>7638</v>
      </c>
      <c r="CF51" s="24" t="s">
        <v>114</v>
      </c>
      <c r="CG51" s="24" t="s">
        <v>115</v>
      </c>
      <c r="CH51" s="24" t="s">
        <v>125</v>
      </c>
      <c r="CI51" s="23"/>
      <c r="CJ51" s="23"/>
      <c r="CK51" s="24">
        <v>3</v>
      </c>
      <c r="CL51" s="24">
        <v>4</v>
      </c>
      <c r="CM51" s="24">
        <v>2</v>
      </c>
      <c r="CN51" s="23"/>
    </row>
    <row r="52" spans="1:92" x14ac:dyDescent="0.2">
      <c r="A52" s="25">
        <v>42381.409118148149</v>
      </c>
      <c r="B52" s="24">
        <v>1</v>
      </c>
      <c r="C52" s="24">
        <v>3</v>
      </c>
      <c r="D52" s="24">
        <v>3</v>
      </c>
      <c r="E52" s="24">
        <v>2</v>
      </c>
      <c r="F52" s="24">
        <v>1</v>
      </c>
      <c r="G52" s="24">
        <v>5</v>
      </c>
      <c r="H52" s="24">
        <v>2</v>
      </c>
      <c r="I52" s="24">
        <v>4</v>
      </c>
      <c r="J52" s="24">
        <v>1</v>
      </c>
      <c r="K52" s="24">
        <v>2</v>
      </c>
      <c r="L52" s="24">
        <v>4</v>
      </c>
      <c r="M52" s="24">
        <v>1</v>
      </c>
      <c r="N52" s="24">
        <v>3</v>
      </c>
      <c r="O52" s="24">
        <v>2</v>
      </c>
      <c r="P52" s="24">
        <v>5</v>
      </c>
      <c r="Q52" s="24">
        <v>5</v>
      </c>
      <c r="R52" s="24">
        <v>3</v>
      </c>
      <c r="S52" s="24">
        <v>4</v>
      </c>
      <c r="T52" s="24">
        <v>2</v>
      </c>
      <c r="U52" s="23"/>
      <c r="V52" s="23"/>
      <c r="W52" s="24">
        <v>5</v>
      </c>
      <c r="X52" s="24">
        <v>4</v>
      </c>
      <c r="Y52" s="24">
        <v>4</v>
      </c>
      <c r="Z52" s="24">
        <v>5</v>
      </c>
      <c r="AA52" s="24">
        <v>5</v>
      </c>
      <c r="AB52" s="24">
        <v>4</v>
      </c>
      <c r="AC52" s="24">
        <v>5</v>
      </c>
      <c r="AD52" s="24">
        <v>4</v>
      </c>
      <c r="AE52" s="24">
        <v>4</v>
      </c>
      <c r="AF52" s="24">
        <v>5</v>
      </c>
      <c r="AG52" s="24">
        <v>5</v>
      </c>
      <c r="AH52" s="24">
        <v>5</v>
      </c>
      <c r="AI52" s="24">
        <v>5</v>
      </c>
      <c r="AJ52" s="24" t="s">
        <v>118</v>
      </c>
      <c r="AK52" s="24">
        <v>3</v>
      </c>
      <c r="AL52" s="24">
        <v>5</v>
      </c>
      <c r="AM52" s="24">
        <v>1</v>
      </c>
      <c r="AN52" s="24">
        <v>5</v>
      </c>
      <c r="AO52" s="24">
        <v>1</v>
      </c>
      <c r="AP52" s="24">
        <v>5</v>
      </c>
      <c r="AQ52" s="24">
        <v>4</v>
      </c>
      <c r="AR52" s="24">
        <v>4</v>
      </c>
      <c r="AS52" s="24">
        <v>4</v>
      </c>
      <c r="AT52" s="24">
        <v>1</v>
      </c>
      <c r="AU52" s="24">
        <v>2</v>
      </c>
      <c r="AV52" s="24">
        <v>3</v>
      </c>
      <c r="AW52" s="24">
        <v>5</v>
      </c>
      <c r="AX52" s="24">
        <v>5</v>
      </c>
      <c r="AY52" s="24">
        <v>3</v>
      </c>
      <c r="AZ52" s="24">
        <v>3</v>
      </c>
      <c r="BA52" s="24">
        <v>3</v>
      </c>
      <c r="BB52" s="23"/>
      <c r="BC52" s="23"/>
      <c r="BD52" s="23"/>
      <c r="BE52" s="24">
        <v>5</v>
      </c>
      <c r="BF52" s="24">
        <v>5</v>
      </c>
      <c r="BG52" s="24">
        <v>5</v>
      </c>
      <c r="BH52" s="24">
        <v>4</v>
      </c>
      <c r="BI52" s="24">
        <v>5</v>
      </c>
      <c r="BJ52" s="24">
        <v>5</v>
      </c>
      <c r="BK52" s="24" t="s">
        <v>85</v>
      </c>
      <c r="BL52" s="24" t="s">
        <v>85</v>
      </c>
      <c r="BM52" s="24" t="s">
        <v>85</v>
      </c>
      <c r="BN52" s="24" t="s">
        <v>85</v>
      </c>
      <c r="BO52" s="24" t="s">
        <v>86</v>
      </c>
      <c r="BP52" s="24" t="s">
        <v>86</v>
      </c>
      <c r="BQ52" s="24" t="s">
        <v>86</v>
      </c>
      <c r="BR52" s="24" t="s">
        <v>86</v>
      </c>
      <c r="BS52" s="24" t="s">
        <v>86</v>
      </c>
      <c r="BT52" s="24" t="s">
        <v>85</v>
      </c>
      <c r="BU52" s="24" t="s">
        <v>85</v>
      </c>
      <c r="BV52" s="24" t="s">
        <v>271</v>
      </c>
      <c r="BW52" s="24" t="s">
        <v>970</v>
      </c>
      <c r="BX52" s="24" t="s">
        <v>106</v>
      </c>
      <c r="BY52" s="24" t="s">
        <v>107</v>
      </c>
      <c r="BZ52" s="24" t="s">
        <v>679</v>
      </c>
      <c r="CA52" s="24" t="s">
        <v>502</v>
      </c>
      <c r="CB52" s="24" t="s">
        <v>110</v>
      </c>
      <c r="CC52" s="24" t="s">
        <v>5664</v>
      </c>
      <c r="CD52" s="24" t="s">
        <v>7543</v>
      </c>
      <c r="CE52" s="24" t="s">
        <v>891</v>
      </c>
      <c r="CF52" s="24" t="s">
        <v>114</v>
      </c>
      <c r="CG52" s="24" t="s">
        <v>115</v>
      </c>
      <c r="CH52" s="24" t="s">
        <v>86</v>
      </c>
      <c r="CI52" s="23"/>
      <c r="CJ52" s="23"/>
      <c r="CK52" s="24">
        <v>1</v>
      </c>
      <c r="CL52" s="24">
        <v>5</v>
      </c>
      <c r="CM52" s="24" t="s">
        <v>118</v>
      </c>
      <c r="CN52" s="23"/>
    </row>
    <row r="53" spans="1:92" x14ac:dyDescent="0.2">
      <c r="A53" s="25">
        <v>42381.409794490741</v>
      </c>
      <c r="B53" s="24">
        <v>4</v>
      </c>
      <c r="C53" s="24">
        <v>5</v>
      </c>
      <c r="D53" s="24">
        <v>5</v>
      </c>
      <c r="E53" s="24">
        <v>3</v>
      </c>
      <c r="F53" s="24">
        <v>3</v>
      </c>
      <c r="G53" s="24">
        <v>5</v>
      </c>
      <c r="H53" s="24">
        <v>5</v>
      </c>
      <c r="I53" s="24">
        <v>5</v>
      </c>
      <c r="J53" s="24">
        <v>4</v>
      </c>
      <c r="K53" s="24">
        <v>5</v>
      </c>
      <c r="L53" s="24">
        <v>3</v>
      </c>
      <c r="M53" s="24">
        <v>5</v>
      </c>
      <c r="N53" s="24">
        <v>3</v>
      </c>
      <c r="O53" s="24">
        <v>5</v>
      </c>
      <c r="P53" s="24">
        <v>5</v>
      </c>
      <c r="Q53" s="24">
        <v>4</v>
      </c>
      <c r="R53" s="24">
        <v>3</v>
      </c>
      <c r="S53" s="24">
        <v>4</v>
      </c>
      <c r="T53" s="24">
        <v>4</v>
      </c>
      <c r="U53" s="23"/>
      <c r="V53" s="23"/>
      <c r="W53" s="24">
        <v>5</v>
      </c>
      <c r="X53" s="24">
        <v>5</v>
      </c>
      <c r="Y53" s="24">
        <v>5</v>
      </c>
      <c r="Z53" s="24">
        <v>5</v>
      </c>
      <c r="AA53" s="24">
        <v>5</v>
      </c>
      <c r="AB53" s="24">
        <v>5</v>
      </c>
      <c r="AC53" s="24">
        <v>4</v>
      </c>
      <c r="AD53" s="24">
        <v>5</v>
      </c>
      <c r="AE53" s="24">
        <v>5</v>
      </c>
      <c r="AF53" s="24">
        <v>5</v>
      </c>
      <c r="AG53" s="24">
        <v>5</v>
      </c>
      <c r="AH53" s="24">
        <v>5</v>
      </c>
      <c r="AI53" s="24">
        <v>5</v>
      </c>
      <c r="AJ53" s="24">
        <v>4</v>
      </c>
      <c r="AK53" s="24">
        <v>5</v>
      </c>
      <c r="AL53" s="24">
        <v>4</v>
      </c>
      <c r="AM53" s="24">
        <v>3</v>
      </c>
      <c r="AN53" s="24">
        <v>5</v>
      </c>
      <c r="AO53" s="24">
        <v>5</v>
      </c>
      <c r="AP53" s="24">
        <v>5</v>
      </c>
      <c r="AQ53" s="24">
        <v>5</v>
      </c>
      <c r="AR53" s="24">
        <v>5</v>
      </c>
      <c r="AS53" s="24">
        <v>4</v>
      </c>
      <c r="AT53" s="24">
        <v>5</v>
      </c>
      <c r="AU53" s="24">
        <v>3</v>
      </c>
      <c r="AV53" s="24">
        <v>4</v>
      </c>
      <c r="AW53" s="24">
        <v>5</v>
      </c>
      <c r="AX53" s="24">
        <v>4</v>
      </c>
      <c r="AY53" s="24">
        <v>5</v>
      </c>
      <c r="AZ53" s="24">
        <v>3</v>
      </c>
      <c r="BA53" s="24">
        <v>4</v>
      </c>
      <c r="BB53" s="23"/>
      <c r="BC53" s="23"/>
      <c r="BD53" s="23"/>
      <c r="BE53" s="24">
        <v>5</v>
      </c>
      <c r="BF53" s="24">
        <v>5</v>
      </c>
      <c r="BG53" s="24">
        <v>5</v>
      </c>
      <c r="BH53" s="24">
        <v>5</v>
      </c>
      <c r="BI53" s="24">
        <v>5</v>
      </c>
      <c r="BJ53" s="24">
        <v>5</v>
      </c>
      <c r="BK53" s="24" t="s">
        <v>86</v>
      </c>
      <c r="BL53" s="24" t="s">
        <v>85</v>
      </c>
      <c r="BM53" s="24" t="s">
        <v>85</v>
      </c>
      <c r="BN53" s="24" t="s">
        <v>85</v>
      </c>
      <c r="BO53" s="24" t="s">
        <v>86</v>
      </c>
      <c r="BP53" s="24" t="s">
        <v>86</v>
      </c>
      <c r="BQ53" s="24" t="s">
        <v>86</v>
      </c>
      <c r="BR53" s="24" t="s">
        <v>86</v>
      </c>
      <c r="BS53" s="24" t="s">
        <v>86</v>
      </c>
      <c r="BT53" s="24" t="s">
        <v>86</v>
      </c>
      <c r="BU53" s="24" t="s">
        <v>85</v>
      </c>
      <c r="BV53" s="24" t="s">
        <v>185</v>
      </c>
      <c r="BW53" s="23"/>
      <c r="BX53" s="24" t="s">
        <v>106</v>
      </c>
      <c r="BY53" s="24" t="s">
        <v>107</v>
      </c>
      <c r="BZ53" s="24" t="s">
        <v>679</v>
      </c>
      <c r="CA53" s="24" t="s">
        <v>3085</v>
      </c>
      <c r="CB53" s="24" t="s">
        <v>110</v>
      </c>
      <c r="CC53" s="24" t="s">
        <v>2405</v>
      </c>
      <c r="CD53" s="24" t="s">
        <v>138</v>
      </c>
      <c r="CE53" s="24" t="s">
        <v>7639</v>
      </c>
      <c r="CF53" s="24" t="s">
        <v>114</v>
      </c>
      <c r="CG53" s="24" t="s">
        <v>115</v>
      </c>
      <c r="CH53" s="24" t="s">
        <v>86</v>
      </c>
      <c r="CI53" s="23"/>
      <c r="CJ53" s="23"/>
      <c r="CK53" s="24">
        <v>3</v>
      </c>
      <c r="CL53" s="24">
        <v>3</v>
      </c>
      <c r="CM53" s="24">
        <v>2</v>
      </c>
      <c r="CN53" s="23"/>
    </row>
    <row r="54" spans="1:92" x14ac:dyDescent="0.2">
      <c r="A54" s="25">
        <v>42381.410351608793</v>
      </c>
      <c r="B54" s="24">
        <v>2</v>
      </c>
      <c r="C54" s="24">
        <v>1</v>
      </c>
      <c r="D54" s="24">
        <v>1</v>
      </c>
      <c r="E54" s="24">
        <v>2</v>
      </c>
      <c r="F54" s="24">
        <v>3</v>
      </c>
      <c r="G54" s="24">
        <v>3</v>
      </c>
      <c r="H54" s="24">
        <v>1</v>
      </c>
      <c r="I54" s="24">
        <v>2</v>
      </c>
      <c r="J54" s="24">
        <v>2</v>
      </c>
      <c r="K54" s="24">
        <v>5</v>
      </c>
      <c r="L54" s="24">
        <v>5</v>
      </c>
      <c r="M54" s="24">
        <v>4</v>
      </c>
      <c r="N54" s="24">
        <v>1</v>
      </c>
      <c r="O54" s="24">
        <v>5</v>
      </c>
      <c r="P54" s="24">
        <v>1</v>
      </c>
      <c r="Q54" s="24">
        <v>5</v>
      </c>
      <c r="R54" s="24">
        <v>5</v>
      </c>
      <c r="S54" s="24">
        <v>1</v>
      </c>
      <c r="T54" s="24">
        <v>5</v>
      </c>
      <c r="U54" s="23"/>
      <c r="V54" s="23"/>
      <c r="W54" s="24">
        <v>4</v>
      </c>
      <c r="X54" s="24">
        <v>3</v>
      </c>
      <c r="Y54" s="24">
        <v>4</v>
      </c>
      <c r="Z54" s="24">
        <v>4</v>
      </c>
      <c r="AA54" s="24">
        <v>3</v>
      </c>
      <c r="AB54" s="24">
        <v>4</v>
      </c>
      <c r="AC54" s="24">
        <v>3</v>
      </c>
      <c r="AD54" s="24">
        <v>3</v>
      </c>
      <c r="AE54" s="24">
        <v>3</v>
      </c>
      <c r="AF54" s="24">
        <v>5</v>
      </c>
      <c r="AG54" s="24">
        <v>3</v>
      </c>
      <c r="AH54" s="24">
        <v>3</v>
      </c>
      <c r="AI54" s="24">
        <v>3</v>
      </c>
      <c r="AJ54" s="24">
        <v>3</v>
      </c>
      <c r="AK54" s="24">
        <v>3</v>
      </c>
      <c r="AL54" s="24">
        <v>3</v>
      </c>
      <c r="AM54" s="24">
        <v>4</v>
      </c>
      <c r="AN54" s="24">
        <v>3</v>
      </c>
      <c r="AO54" s="24">
        <v>3</v>
      </c>
      <c r="AP54" s="24">
        <v>2</v>
      </c>
      <c r="AQ54" s="24">
        <v>4</v>
      </c>
      <c r="AR54" s="24">
        <v>5</v>
      </c>
      <c r="AS54" s="24">
        <v>5</v>
      </c>
      <c r="AT54" s="24">
        <v>5</v>
      </c>
      <c r="AU54" s="24">
        <v>3</v>
      </c>
      <c r="AV54" s="24">
        <v>5</v>
      </c>
      <c r="AW54" s="24">
        <v>5</v>
      </c>
      <c r="AX54" s="24">
        <v>5</v>
      </c>
      <c r="AY54" s="24">
        <v>5</v>
      </c>
      <c r="AZ54" s="24">
        <v>1</v>
      </c>
      <c r="BA54" s="24">
        <v>5</v>
      </c>
      <c r="BB54" s="23"/>
      <c r="BC54" s="23"/>
      <c r="BD54" s="23"/>
      <c r="BE54" s="24">
        <v>5</v>
      </c>
      <c r="BF54" s="24">
        <v>5</v>
      </c>
      <c r="BG54" s="24">
        <v>4</v>
      </c>
      <c r="BH54" s="24">
        <v>4</v>
      </c>
      <c r="BI54" s="24">
        <v>3</v>
      </c>
      <c r="BJ54" s="24">
        <v>5</v>
      </c>
      <c r="BK54" s="24" t="s">
        <v>85</v>
      </c>
      <c r="BL54" s="24" t="s">
        <v>85</v>
      </c>
      <c r="BM54" s="24" t="s">
        <v>85</v>
      </c>
      <c r="BN54" s="24" t="s">
        <v>125</v>
      </c>
      <c r="BO54" s="24" t="s">
        <v>85</v>
      </c>
      <c r="BP54" s="24" t="s">
        <v>85</v>
      </c>
      <c r="BQ54" s="24" t="s">
        <v>85</v>
      </c>
      <c r="BR54" s="24" t="s">
        <v>85</v>
      </c>
      <c r="BS54" s="24" t="s">
        <v>85</v>
      </c>
      <c r="BT54" s="24" t="s">
        <v>85</v>
      </c>
      <c r="BU54" s="24" t="s">
        <v>85</v>
      </c>
      <c r="BV54" s="24" t="s">
        <v>185</v>
      </c>
      <c r="BW54" s="24" t="s">
        <v>105</v>
      </c>
      <c r="BX54" s="24" t="s">
        <v>528</v>
      </c>
      <c r="BY54" s="24" t="s">
        <v>107</v>
      </c>
      <c r="BZ54" s="24" t="s">
        <v>108</v>
      </c>
      <c r="CA54" s="24" t="s">
        <v>109</v>
      </c>
      <c r="CB54" s="23"/>
      <c r="CC54" s="23"/>
      <c r="CD54" s="24" t="s">
        <v>193</v>
      </c>
      <c r="CE54" s="23"/>
      <c r="CF54" s="24" t="s">
        <v>114</v>
      </c>
      <c r="CG54" s="23"/>
      <c r="CH54" s="24" t="s">
        <v>85</v>
      </c>
      <c r="CI54" s="23"/>
      <c r="CJ54" s="23"/>
      <c r="CK54" s="24">
        <v>1</v>
      </c>
      <c r="CL54" s="24">
        <v>1</v>
      </c>
      <c r="CM54" s="24">
        <v>1</v>
      </c>
      <c r="CN54" s="23"/>
    </row>
    <row r="55" spans="1:92" x14ac:dyDescent="0.2">
      <c r="A55" s="25">
        <v>42381.411124108796</v>
      </c>
      <c r="B55" s="24">
        <v>1</v>
      </c>
      <c r="C55" s="24">
        <v>4</v>
      </c>
      <c r="D55" s="24">
        <v>2</v>
      </c>
      <c r="E55" s="24">
        <v>1</v>
      </c>
      <c r="F55" s="24">
        <v>2</v>
      </c>
      <c r="G55" s="24">
        <v>3</v>
      </c>
      <c r="H55" s="24">
        <v>2</v>
      </c>
      <c r="I55" s="24">
        <v>1</v>
      </c>
      <c r="J55" s="24">
        <v>1</v>
      </c>
      <c r="K55" s="24">
        <v>2</v>
      </c>
      <c r="L55" s="24">
        <v>5</v>
      </c>
      <c r="M55" s="24">
        <v>3</v>
      </c>
      <c r="N55" s="24">
        <v>1</v>
      </c>
      <c r="O55" s="24">
        <v>4</v>
      </c>
      <c r="P55" s="24">
        <v>4</v>
      </c>
      <c r="Q55" s="24">
        <v>5</v>
      </c>
      <c r="R55" s="24">
        <v>3</v>
      </c>
      <c r="S55" s="24">
        <v>2</v>
      </c>
      <c r="T55" s="24">
        <v>5</v>
      </c>
      <c r="U55" s="23"/>
      <c r="V55" s="23"/>
      <c r="W55" s="24" t="s">
        <v>118</v>
      </c>
      <c r="X55" s="24">
        <v>1</v>
      </c>
      <c r="Y55" s="24">
        <v>4</v>
      </c>
      <c r="Z55" s="24">
        <v>2</v>
      </c>
      <c r="AA55" s="24">
        <v>4</v>
      </c>
      <c r="AB55" s="24">
        <v>1</v>
      </c>
      <c r="AC55" s="24">
        <v>1</v>
      </c>
      <c r="AD55" s="24">
        <v>1</v>
      </c>
      <c r="AE55" s="24">
        <v>1</v>
      </c>
      <c r="AF55" s="24">
        <v>2</v>
      </c>
      <c r="AG55" s="24">
        <v>2</v>
      </c>
      <c r="AH55" s="24">
        <v>3</v>
      </c>
      <c r="AI55" s="24">
        <v>1</v>
      </c>
      <c r="AJ55" s="24">
        <v>1</v>
      </c>
      <c r="AK55" s="24">
        <v>4</v>
      </c>
      <c r="AL55" s="24">
        <v>1</v>
      </c>
      <c r="AM55" s="24">
        <v>2</v>
      </c>
      <c r="AN55" s="24">
        <v>2</v>
      </c>
      <c r="AO55" s="24">
        <v>2</v>
      </c>
      <c r="AP55" s="24">
        <v>1</v>
      </c>
      <c r="AQ55" s="24">
        <v>1</v>
      </c>
      <c r="AR55" s="24">
        <v>1</v>
      </c>
      <c r="AS55" s="24">
        <v>5</v>
      </c>
      <c r="AT55" s="24">
        <v>4</v>
      </c>
      <c r="AU55" s="24">
        <v>2</v>
      </c>
      <c r="AV55" s="24">
        <v>5</v>
      </c>
      <c r="AW55" s="24">
        <v>4</v>
      </c>
      <c r="AX55" s="24">
        <v>5</v>
      </c>
      <c r="AY55" s="24">
        <v>4</v>
      </c>
      <c r="AZ55" s="24">
        <v>2</v>
      </c>
      <c r="BA55" s="24">
        <v>5</v>
      </c>
      <c r="BB55" s="23"/>
      <c r="BC55" s="23"/>
      <c r="BD55" s="23"/>
      <c r="BE55" s="24">
        <v>4</v>
      </c>
      <c r="BF55" s="24">
        <v>5</v>
      </c>
      <c r="BG55" s="24">
        <v>3</v>
      </c>
      <c r="BH55" s="24">
        <v>3</v>
      </c>
      <c r="BI55" s="24">
        <v>2</v>
      </c>
      <c r="BJ55" s="24">
        <v>4</v>
      </c>
      <c r="BK55" s="24" t="s">
        <v>85</v>
      </c>
      <c r="BL55" s="24" t="s">
        <v>85</v>
      </c>
      <c r="BM55" s="24" t="s">
        <v>85</v>
      </c>
      <c r="BN55" s="24" t="s">
        <v>85</v>
      </c>
      <c r="BO55" s="24" t="s">
        <v>85</v>
      </c>
      <c r="BP55" s="24" t="s">
        <v>86</v>
      </c>
      <c r="BQ55" s="24" t="s">
        <v>86</v>
      </c>
      <c r="BR55" s="24" t="s">
        <v>85</v>
      </c>
      <c r="BS55" s="24" t="s">
        <v>86</v>
      </c>
      <c r="BT55" s="24" t="s">
        <v>85</v>
      </c>
      <c r="BU55" s="24" t="s">
        <v>85</v>
      </c>
      <c r="BV55" s="24" t="s">
        <v>104</v>
      </c>
      <c r="BW55" s="24" t="s">
        <v>105</v>
      </c>
      <c r="BX55" s="24" t="s">
        <v>106</v>
      </c>
      <c r="BY55" s="24" t="s">
        <v>159</v>
      </c>
      <c r="BZ55" s="24" t="s">
        <v>679</v>
      </c>
      <c r="CA55" s="24" t="s">
        <v>502</v>
      </c>
      <c r="CB55" s="24" t="s">
        <v>110</v>
      </c>
      <c r="CC55" s="24" t="s">
        <v>7640</v>
      </c>
      <c r="CD55" s="24" t="s">
        <v>193</v>
      </c>
      <c r="CE55" s="24" t="s">
        <v>194</v>
      </c>
      <c r="CF55" s="24" t="s">
        <v>114</v>
      </c>
      <c r="CG55" s="24" t="s">
        <v>115</v>
      </c>
      <c r="CH55" s="24" t="s">
        <v>86</v>
      </c>
      <c r="CI55" s="23"/>
      <c r="CJ55" s="23"/>
      <c r="CK55" s="24">
        <v>2</v>
      </c>
      <c r="CL55" s="24">
        <v>2</v>
      </c>
      <c r="CM55" s="24" t="s">
        <v>118</v>
      </c>
      <c r="CN55" s="23"/>
    </row>
    <row r="56" spans="1:92" x14ac:dyDescent="0.2">
      <c r="A56" s="25">
        <v>42381.411581712964</v>
      </c>
      <c r="B56" s="24">
        <v>2</v>
      </c>
      <c r="C56" s="24">
        <v>5</v>
      </c>
      <c r="D56" s="24">
        <v>4</v>
      </c>
      <c r="E56" s="24">
        <v>2</v>
      </c>
      <c r="F56" s="24">
        <v>2</v>
      </c>
      <c r="G56" s="24">
        <v>5</v>
      </c>
      <c r="H56" s="24">
        <v>2</v>
      </c>
      <c r="I56" s="24">
        <v>2</v>
      </c>
      <c r="J56" s="24">
        <v>4</v>
      </c>
      <c r="K56" s="24">
        <v>4</v>
      </c>
      <c r="L56" s="24">
        <v>2</v>
      </c>
      <c r="M56" s="24">
        <v>2</v>
      </c>
      <c r="N56" s="24">
        <v>3</v>
      </c>
      <c r="O56" s="24">
        <v>2</v>
      </c>
      <c r="P56" s="24">
        <v>2</v>
      </c>
      <c r="Q56" s="24">
        <v>5</v>
      </c>
      <c r="R56" s="24">
        <v>2</v>
      </c>
      <c r="S56" s="24">
        <v>4</v>
      </c>
      <c r="T56" s="24">
        <v>3</v>
      </c>
      <c r="U56" s="23"/>
      <c r="V56" s="23"/>
      <c r="W56" s="24">
        <v>4</v>
      </c>
      <c r="X56" s="24">
        <v>3</v>
      </c>
      <c r="Y56" s="24">
        <v>4</v>
      </c>
      <c r="Z56" s="24">
        <v>3</v>
      </c>
      <c r="AA56" s="24">
        <v>4</v>
      </c>
      <c r="AB56" s="24">
        <v>3</v>
      </c>
      <c r="AC56" s="24">
        <v>4</v>
      </c>
      <c r="AD56" s="24">
        <v>3</v>
      </c>
      <c r="AE56" s="24">
        <v>3</v>
      </c>
      <c r="AF56" s="24">
        <v>3</v>
      </c>
      <c r="AG56" s="24">
        <v>3</v>
      </c>
      <c r="AH56" s="24">
        <v>3</v>
      </c>
      <c r="AI56" s="24">
        <v>5</v>
      </c>
      <c r="AJ56" s="24">
        <v>2</v>
      </c>
      <c r="AK56" s="24">
        <v>5</v>
      </c>
      <c r="AL56" s="24">
        <v>4</v>
      </c>
      <c r="AM56" s="24">
        <v>2</v>
      </c>
      <c r="AN56" s="24">
        <v>4</v>
      </c>
      <c r="AO56" s="24">
        <v>3</v>
      </c>
      <c r="AP56" s="24">
        <v>3</v>
      </c>
      <c r="AQ56" s="24">
        <v>4</v>
      </c>
      <c r="AR56" s="24">
        <v>5</v>
      </c>
      <c r="AS56" s="24">
        <v>3</v>
      </c>
      <c r="AT56" s="24">
        <v>4</v>
      </c>
      <c r="AU56" s="24">
        <v>4</v>
      </c>
      <c r="AV56" s="24">
        <v>2</v>
      </c>
      <c r="AW56" s="24">
        <v>2</v>
      </c>
      <c r="AX56" s="24">
        <v>5</v>
      </c>
      <c r="AY56" s="24">
        <v>2</v>
      </c>
      <c r="AZ56" s="24">
        <v>4</v>
      </c>
      <c r="BA56" s="24">
        <v>3</v>
      </c>
      <c r="BB56" s="23"/>
      <c r="BC56" s="23"/>
      <c r="BD56" s="23"/>
      <c r="BE56" s="24">
        <v>3</v>
      </c>
      <c r="BF56" s="24">
        <v>4</v>
      </c>
      <c r="BG56" s="24">
        <v>4</v>
      </c>
      <c r="BH56" s="24">
        <v>4</v>
      </c>
      <c r="BI56" s="24">
        <v>3</v>
      </c>
      <c r="BJ56" s="24">
        <v>4</v>
      </c>
      <c r="BK56" s="24" t="s">
        <v>86</v>
      </c>
      <c r="BL56" s="24" t="s">
        <v>85</v>
      </c>
      <c r="BM56" s="24" t="s">
        <v>85</v>
      </c>
      <c r="BN56" s="24" t="s">
        <v>86</v>
      </c>
      <c r="BO56" s="24" t="s">
        <v>85</v>
      </c>
      <c r="BP56" s="24" t="s">
        <v>86</v>
      </c>
      <c r="BQ56" s="24" t="s">
        <v>86</v>
      </c>
      <c r="BR56" s="24" t="s">
        <v>85</v>
      </c>
      <c r="BS56" s="24" t="s">
        <v>85</v>
      </c>
      <c r="BT56" s="24" t="s">
        <v>85</v>
      </c>
      <c r="BU56" s="24" t="s">
        <v>85</v>
      </c>
      <c r="BV56" s="24" t="s">
        <v>185</v>
      </c>
      <c r="BW56" s="24" t="s">
        <v>1747</v>
      </c>
      <c r="BX56" s="24" t="s">
        <v>106</v>
      </c>
      <c r="BY56" s="24" t="s">
        <v>159</v>
      </c>
      <c r="BZ56" s="24" t="s">
        <v>134</v>
      </c>
      <c r="CA56" s="24" t="s">
        <v>109</v>
      </c>
      <c r="CB56" s="24" t="s">
        <v>110</v>
      </c>
      <c r="CC56" s="24" t="s">
        <v>7641</v>
      </c>
      <c r="CD56" s="24" t="s">
        <v>164</v>
      </c>
      <c r="CE56" s="24" t="s">
        <v>193</v>
      </c>
      <c r="CF56" s="24" t="s">
        <v>114</v>
      </c>
      <c r="CG56" s="24" t="s">
        <v>115</v>
      </c>
      <c r="CH56" s="24" t="s">
        <v>85</v>
      </c>
      <c r="CI56" s="23"/>
      <c r="CJ56" s="23"/>
      <c r="CK56" s="24">
        <v>2</v>
      </c>
      <c r="CL56" s="24">
        <v>2</v>
      </c>
      <c r="CM56" s="24">
        <v>1</v>
      </c>
      <c r="CN56" s="23"/>
    </row>
    <row r="57" spans="1:92" x14ac:dyDescent="0.2">
      <c r="A57" s="25">
        <v>42381.411620682869</v>
      </c>
      <c r="B57" s="24">
        <v>1</v>
      </c>
      <c r="C57" s="24">
        <v>2</v>
      </c>
      <c r="D57" s="24">
        <v>1</v>
      </c>
      <c r="E57" s="24">
        <v>2</v>
      </c>
      <c r="F57" s="24">
        <v>5</v>
      </c>
      <c r="G57" s="24">
        <v>4</v>
      </c>
      <c r="H57" s="24">
        <v>1</v>
      </c>
      <c r="I57" s="24">
        <v>5</v>
      </c>
      <c r="J57" s="24">
        <v>4</v>
      </c>
      <c r="K57" s="24">
        <v>5</v>
      </c>
      <c r="L57" s="24">
        <v>5</v>
      </c>
      <c r="M57" s="24">
        <v>3</v>
      </c>
      <c r="N57" s="24">
        <v>4</v>
      </c>
      <c r="O57" s="24">
        <v>4</v>
      </c>
      <c r="P57" s="24">
        <v>4</v>
      </c>
      <c r="Q57" s="24">
        <v>5</v>
      </c>
      <c r="R57" s="24">
        <v>5</v>
      </c>
      <c r="S57" s="24">
        <v>4</v>
      </c>
      <c r="T57" s="24">
        <v>3</v>
      </c>
      <c r="U57" s="23"/>
      <c r="V57" s="23"/>
      <c r="W57" s="24">
        <v>5</v>
      </c>
      <c r="X57" s="24">
        <v>5</v>
      </c>
      <c r="Y57" s="24">
        <v>4</v>
      </c>
      <c r="Z57" s="24">
        <v>5</v>
      </c>
      <c r="AA57" s="24">
        <v>4</v>
      </c>
      <c r="AB57" s="24">
        <v>5</v>
      </c>
      <c r="AC57" s="24">
        <v>3</v>
      </c>
      <c r="AD57" s="24">
        <v>4</v>
      </c>
      <c r="AE57" s="24">
        <v>4</v>
      </c>
      <c r="AF57" s="24">
        <v>4</v>
      </c>
      <c r="AG57" s="24">
        <v>4</v>
      </c>
      <c r="AH57" s="24">
        <v>4</v>
      </c>
      <c r="AI57" s="24">
        <v>4</v>
      </c>
      <c r="AJ57" s="24">
        <v>1</v>
      </c>
      <c r="AK57" s="24">
        <v>1</v>
      </c>
      <c r="AL57" s="24">
        <v>2</v>
      </c>
      <c r="AM57" s="24">
        <v>5</v>
      </c>
      <c r="AN57" s="24">
        <v>4</v>
      </c>
      <c r="AO57" s="24">
        <v>1</v>
      </c>
      <c r="AP57" s="24">
        <v>5</v>
      </c>
      <c r="AQ57" s="24">
        <v>5</v>
      </c>
      <c r="AR57" s="24">
        <v>5</v>
      </c>
      <c r="AS57" s="24">
        <v>5</v>
      </c>
      <c r="AT57" s="24">
        <v>1</v>
      </c>
      <c r="AU57" s="24">
        <v>3</v>
      </c>
      <c r="AV57" s="24">
        <v>4</v>
      </c>
      <c r="AW57" s="24">
        <v>2</v>
      </c>
      <c r="AX57" s="24">
        <v>5</v>
      </c>
      <c r="AY57" s="24">
        <v>4</v>
      </c>
      <c r="AZ57" s="24">
        <v>4</v>
      </c>
      <c r="BA57" s="24">
        <v>2</v>
      </c>
      <c r="BB57" s="23"/>
      <c r="BC57" s="23"/>
      <c r="BD57" s="23"/>
      <c r="BE57" s="24">
        <v>5</v>
      </c>
      <c r="BF57" s="24">
        <v>4</v>
      </c>
      <c r="BG57" s="24">
        <v>4</v>
      </c>
      <c r="BH57" s="24">
        <v>4</v>
      </c>
      <c r="BI57" s="24">
        <v>3</v>
      </c>
      <c r="BJ57" s="24">
        <v>4</v>
      </c>
      <c r="BK57" s="24" t="s">
        <v>85</v>
      </c>
      <c r="BL57" s="24" t="s">
        <v>85</v>
      </c>
      <c r="BM57" s="24" t="s">
        <v>125</v>
      </c>
      <c r="BN57" s="24" t="s">
        <v>85</v>
      </c>
      <c r="BO57" s="24" t="s">
        <v>85</v>
      </c>
      <c r="BP57" s="24" t="s">
        <v>85</v>
      </c>
      <c r="BQ57" s="24" t="s">
        <v>86</v>
      </c>
      <c r="BR57" s="24" t="s">
        <v>86</v>
      </c>
      <c r="BS57" s="24" t="s">
        <v>85</v>
      </c>
      <c r="BT57" s="24" t="s">
        <v>125</v>
      </c>
      <c r="BU57" s="24" t="s">
        <v>85</v>
      </c>
      <c r="BV57" s="24" t="s">
        <v>940</v>
      </c>
      <c r="BW57" s="24" t="s">
        <v>2257</v>
      </c>
      <c r="BX57" s="24" t="s">
        <v>106</v>
      </c>
      <c r="BY57" s="24" t="s">
        <v>159</v>
      </c>
      <c r="BZ57" s="24" t="s">
        <v>160</v>
      </c>
      <c r="CA57" s="24" t="s">
        <v>109</v>
      </c>
      <c r="CB57" s="24" t="s">
        <v>110</v>
      </c>
      <c r="CC57" s="24" t="s">
        <v>1353</v>
      </c>
      <c r="CD57" s="24" t="s">
        <v>250</v>
      </c>
      <c r="CE57" s="24" t="s">
        <v>364</v>
      </c>
      <c r="CF57" s="24" t="s">
        <v>7642</v>
      </c>
      <c r="CG57" s="23"/>
      <c r="CH57" s="24" t="s">
        <v>125</v>
      </c>
      <c r="CI57" s="23"/>
      <c r="CJ57" s="23"/>
      <c r="CK57" s="24">
        <v>1</v>
      </c>
      <c r="CL57" s="24">
        <v>1</v>
      </c>
      <c r="CM57" s="24">
        <v>2</v>
      </c>
      <c r="CN57" s="23"/>
    </row>
    <row r="58" spans="1:92" x14ac:dyDescent="0.2">
      <c r="A58" s="25">
        <v>42381.411635370372</v>
      </c>
      <c r="B58" s="24">
        <v>2</v>
      </c>
      <c r="C58" s="24">
        <v>5</v>
      </c>
      <c r="D58" s="24">
        <v>5</v>
      </c>
      <c r="E58" s="24">
        <v>3</v>
      </c>
      <c r="F58" s="24">
        <v>3</v>
      </c>
      <c r="G58" s="24">
        <v>5</v>
      </c>
      <c r="H58" s="24">
        <v>3</v>
      </c>
      <c r="I58" s="24">
        <v>4</v>
      </c>
      <c r="J58" s="24">
        <v>5</v>
      </c>
      <c r="K58" s="24">
        <v>3</v>
      </c>
      <c r="L58" s="24">
        <v>2</v>
      </c>
      <c r="M58" s="24">
        <v>3</v>
      </c>
      <c r="N58" s="24">
        <v>2</v>
      </c>
      <c r="O58" s="24">
        <v>2</v>
      </c>
      <c r="P58" s="24">
        <v>3</v>
      </c>
      <c r="Q58" s="24">
        <v>3</v>
      </c>
      <c r="R58" s="24">
        <v>2</v>
      </c>
      <c r="S58" s="24">
        <v>2</v>
      </c>
      <c r="T58" s="24">
        <v>4</v>
      </c>
      <c r="U58" s="23"/>
      <c r="V58" s="23"/>
      <c r="W58" s="24">
        <v>4</v>
      </c>
      <c r="X58" s="24">
        <v>4</v>
      </c>
      <c r="Y58" s="24">
        <v>4</v>
      </c>
      <c r="Z58" s="24">
        <v>4</v>
      </c>
      <c r="AA58" s="24">
        <v>4</v>
      </c>
      <c r="AB58" s="24">
        <v>4</v>
      </c>
      <c r="AC58" s="24">
        <v>4</v>
      </c>
      <c r="AD58" s="24">
        <v>4</v>
      </c>
      <c r="AE58" s="24">
        <v>4</v>
      </c>
      <c r="AF58" s="24">
        <v>4</v>
      </c>
      <c r="AG58" s="24">
        <v>4</v>
      </c>
      <c r="AH58" s="24">
        <v>4</v>
      </c>
      <c r="AI58" s="24">
        <v>3</v>
      </c>
      <c r="AJ58" s="24">
        <v>3</v>
      </c>
      <c r="AK58" s="24">
        <v>5</v>
      </c>
      <c r="AL58" s="24">
        <v>3</v>
      </c>
      <c r="AM58" s="24">
        <v>3</v>
      </c>
      <c r="AN58" s="24">
        <v>5</v>
      </c>
      <c r="AO58" s="24">
        <v>3</v>
      </c>
      <c r="AP58" s="24">
        <v>4</v>
      </c>
      <c r="AQ58" s="24">
        <v>4</v>
      </c>
      <c r="AR58" s="24">
        <v>3</v>
      </c>
      <c r="AS58" s="24">
        <v>3</v>
      </c>
      <c r="AT58" s="24">
        <v>3</v>
      </c>
      <c r="AU58" s="24">
        <v>3</v>
      </c>
      <c r="AV58" s="24">
        <v>3</v>
      </c>
      <c r="AW58" s="24">
        <v>3</v>
      </c>
      <c r="AX58" s="24">
        <v>3</v>
      </c>
      <c r="AY58" s="24">
        <v>3</v>
      </c>
      <c r="AZ58" s="24">
        <v>2</v>
      </c>
      <c r="BA58" s="24">
        <v>3</v>
      </c>
      <c r="BB58" s="23"/>
      <c r="BC58" s="23"/>
      <c r="BD58" s="23"/>
      <c r="BE58" s="24">
        <v>4</v>
      </c>
      <c r="BF58" s="24">
        <v>4</v>
      </c>
      <c r="BG58" s="24">
        <v>4</v>
      </c>
      <c r="BH58" s="24">
        <v>4</v>
      </c>
      <c r="BI58" s="24">
        <v>4</v>
      </c>
      <c r="BJ58" s="24">
        <v>4</v>
      </c>
      <c r="BK58" s="24" t="s">
        <v>85</v>
      </c>
      <c r="BL58" s="24" t="s">
        <v>85</v>
      </c>
      <c r="BM58" s="24" t="s">
        <v>85</v>
      </c>
      <c r="BN58" s="24" t="s">
        <v>85</v>
      </c>
      <c r="BO58" s="24" t="s">
        <v>85</v>
      </c>
      <c r="BP58" s="24" t="s">
        <v>86</v>
      </c>
      <c r="BQ58" s="24" t="s">
        <v>85</v>
      </c>
      <c r="BR58" s="24" t="s">
        <v>86</v>
      </c>
      <c r="BS58" s="24" t="s">
        <v>86</v>
      </c>
      <c r="BT58" s="24" t="s">
        <v>86</v>
      </c>
      <c r="BU58" s="24" t="s">
        <v>86</v>
      </c>
      <c r="BV58" s="23"/>
      <c r="BW58" s="23"/>
      <c r="BX58" s="23"/>
      <c r="BY58" s="24" t="s">
        <v>107</v>
      </c>
      <c r="BZ58" s="24" t="s">
        <v>108</v>
      </c>
      <c r="CA58" s="24" t="s">
        <v>109</v>
      </c>
      <c r="CB58" s="24" t="s">
        <v>110</v>
      </c>
      <c r="CC58" s="24" t="s">
        <v>2321</v>
      </c>
      <c r="CD58" s="24" t="s">
        <v>221</v>
      </c>
      <c r="CE58" s="24" t="s">
        <v>7643</v>
      </c>
      <c r="CF58" s="24" t="s">
        <v>114</v>
      </c>
      <c r="CG58" s="24" t="s">
        <v>115</v>
      </c>
      <c r="CH58" s="24" t="s">
        <v>86</v>
      </c>
      <c r="CI58" s="23"/>
      <c r="CJ58" s="24" t="s">
        <v>7644</v>
      </c>
      <c r="CK58" s="24">
        <v>3</v>
      </c>
      <c r="CL58" s="24">
        <v>3</v>
      </c>
      <c r="CM58" s="24" t="s">
        <v>118</v>
      </c>
      <c r="CN58" s="23"/>
    </row>
    <row r="59" spans="1:92" x14ac:dyDescent="0.2">
      <c r="A59" s="25">
        <v>42381.4119387963</v>
      </c>
      <c r="B59" s="24">
        <v>1</v>
      </c>
      <c r="C59" s="24">
        <v>5</v>
      </c>
      <c r="D59" s="24">
        <v>5</v>
      </c>
      <c r="E59" s="24">
        <v>1</v>
      </c>
      <c r="F59" s="24" t="s">
        <v>118</v>
      </c>
      <c r="G59" s="24">
        <v>5</v>
      </c>
      <c r="H59" s="24" t="s">
        <v>118</v>
      </c>
      <c r="I59" s="24">
        <v>2</v>
      </c>
      <c r="J59" s="24">
        <v>1</v>
      </c>
      <c r="K59" s="24">
        <v>2</v>
      </c>
      <c r="L59" s="24">
        <v>2</v>
      </c>
      <c r="M59" s="24" t="s">
        <v>118</v>
      </c>
      <c r="N59" s="24">
        <v>1</v>
      </c>
      <c r="O59" s="24">
        <v>3</v>
      </c>
      <c r="P59" s="24">
        <v>3</v>
      </c>
      <c r="Q59" s="24">
        <v>5</v>
      </c>
      <c r="R59" s="24">
        <v>3</v>
      </c>
      <c r="S59" s="24">
        <v>1</v>
      </c>
      <c r="T59" s="24" t="s">
        <v>118</v>
      </c>
      <c r="U59" s="23"/>
      <c r="V59" s="23"/>
      <c r="W59" s="24">
        <v>2</v>
      </c>
      <c r="X59" s="24">
        <v>2</v>
      </c>
      <c r="Y59" s="24">
        <v>3</v>
      </c>
      <c r="Z59" s="24">
        <v>2</v>
      </c>
      <c r="AA59" s="24">
        <v>3</v>
      </c>
      <c r="AB59" s="24">
        <v>3</v>
      </c>
      <c r="AC59" s="24">
        <v>1</v>
      </c>
      <c r="AD59" s="24">
        <v>4</v>
      </c>
      <c r="AE59" s="24">
        <v>4</v>
      </c>
      <c r="AF59" s="24">
        <v>4</v>
      </c>
      <c r="AG59" s="24">
        <v>4</v>
      </c>
      <c r="AH59" s="24">
        <v>4</v>
      </c>
      <c r="AI59" s="24">
        <v>4</v>
      </c>
      <c r="AJ59" s="24">
        <v>2</v>
      </c>
      <c r="AK59" s="24">
        <v>5</v>
      </c>
      <c r="AL59" s="24">
        <v>2</v>
      </c>
      <c r="AM59" s="24">
        <v>2</v>
      </c>
      <c r="AN59" s="24">
        <v>5</v>
      </c>
      <c r="AO59" s="24">
        <v>1</v>
      </c>
      <c r="AP59" s="24">
        <v>3</v>
      </c>
      <c r="AQ59" s="24">
        <v>3</v>
      </c>
      <c r="AR59" s="24">
        <v>2</v>
      </c>
      <c r="AS59" s="24">
        <v>3</v>
      </c>
      <c r="AT59" s="24">
        <v>2</v>
      </c>
      <c r="AU59" s="24">
        <v>2</v>
      </c>
      <c r="AV59" s="24">
        <v>4</v>
      </c>
      <c r="AW59" s="24">
        <v>2</v>
      </c>
      <c r="AX59" s="24">
        <v>2</v>
      </c>
      <c r="AY59" s="24">
        <v>4</v>
      </c>
      <c r="AZ59" s="24">
        <v>1</v>
      </c>
      <c r="BA59" s="24">
        <v>2</v>
      </c>
      <c r="BB59" s="23"/>
      <c r="BC59" s="23"/>
      <c r="BD59" s="23"/>
      <c r="BE59" s="24">
        <v>5</v>
      </c>
      <c r="BF59" s="24">
        <v>4</v>
      </c>
      <c r="BG59" s="24">
        <v>5</v>
      </c>
      <c r="BH59" s="24">
        <v>3</v>
      </c>
      <c r="BI59" s="24">
        <v>5</v>
      </c>
      <c r="BJ59" s="24">
        <v>5</v>
      </c>
      <c r="BK59" s="24" t="s">
        <v>85</v>
      </c>
      <c r="BL59" s="24" t="s">
        <v>85</v>
      </c>
      <c r="BM59" s="24" t="s">
        <v>86</v>
      </c>
      <c r="BN59" s="24" t="s">
        <v>125</v>
      </c>
      <c r="BO59" s="24" t="s">
        <v>85</v>
      </c>
      <c r="BP59" s="24" t="s">
        <v>86</v>
      </c>
      <c r="BQ59" s="24" t="s">
        <v>86</v>
      </c>
      <c r="BR59" s="24" t="s">
        <v>86</v>
      </c>
      <c r="BS59" s="24" t="s">
        <v>85</v>
      </c>
      <c r="BT59" s="24" t="s">
        <v>85</v>
      </c>
      <c r="BU59" s="24" t="s">
        <v>85</v>
      </c>
      <c r="BV59" s="24" t="s">
        <v>185</v>
      </c>
      <c r="BW59" s="24" t="s">
        <v>2716</v>
      </c>
      <c r="BX59" s="24" t="s">
        <v>106</v>
      </c>
      <c r="BY59" s="24" t="s">
        <v>159</v>
      </c>
      <c r="BZ59" s="24" t="s">
        <v>160</v>
      </c>
      <c r="CA59" s="24" t="s">
        <v>109</v>
      </c>
      <c r="CB59" s="24" t="s">
        <v>110</v>
      </c>
      <c r="CC59" s="24" t="s">
        <v>7645</v>
      </c>
      <c r="CD59" s="24" t="s">
        <v>193</v>
      </c>
      <c r="CE59" s="24" t="s">
        <v>7544</v>
      </c>
      <c r="CF59" s="24" t="s">
        <v>114</v>
      </c>
      <c r="CG59" s="24" t="s">
        <v>115</v>
      </c>
      <c r="CH59" s="24" t="s">
        <v>125</v>
      </c>
      <c r="CI59" s="23"/>
      <c r="CJ59" s="23"/>
      <c r="CK59" s="24">
        <v>4</v>
      </c>
      <c r="CL59" s="24">
        <v>2</v>
      </c>
      <c r="CM59" s="24" t="s">
        <v>118</v>
      </c>
      <c r="CN59" s="23"/>
    </row>
    <row r="60" spans="1:92" x14ac:dyDescent="0.2">
      <c r="A60" s="25">
        <v>42381.412073425927</v>
      </c>
      <c r="B60" s="24">
        <v>4</v>
      </c>
      <c r="C60" s="24">
        <v>1</v>
      </c>
      <c r="D60" s="24">
        <v>1</v>
      </c>
      <c r="E60" s="24">
        <v>1</v>
      </c>
      <c r="F60" s="24">
        <v>2</v>
      </c>
      <c r="G60" s="24">
        <v>4</v>
      </c>
      <c r="H60" s="24">
        <v>5</v>
      </c>
      <c r="I60" s="24">
        <v>5</v>
      </c>
      <c r="J60" s="24">
        <v>4</v>
      </c>
      <c r="K60" s="24">
        <v>5</v>
      </c>
      <c r="L60" s="24">
        <v>3</v>
      </c>
      <c r="M60" s="24">
        <v>4</v>
      </c>
      <c r="N60" s="24">
        <v>3</v>
      </c>
      <c r="O60" s="24">
        <v>4</v>
      </c>
      <c r="P60" s="24">
        <v>4</v>
      </c>
      <c r="Q60" s="24">
        <v>4</v>
      </c>
      <c r="R60" s="24">
        <v>3</v>
      </c>
      <c r="S60" s="24">
        <v>3</v>
      </c>
      <c r="T60" s="24">
        <v>4</v>
      </c>
      <c r="U60" s="23"/>
      <c r="V60" s="23"/>
      <c r="W60" s="24">
        <v>3</v>
      </c>
      <c r="X60" s="24">
        <v>3</v>
      </c>
      <c r="Y60" s="24">
        <v>4</v>
      </c>
      <c r="Z60" s="24">
        <v>4</v>
      </c>
      <c r="AA60" s="24">
        <v>4</v>
      </c>
      <c r="AB60" s="24">
        <v>3</v>
      </c>
      <c r="AC60" s="24">
        <v>4</v>
      </c>
      <c r="AD60" s="24">
        <v>3</v>
      </c>
      <c r="AE60" s="24">
        <v>3</v>
      </c>
      <c r="AF60" s="24">
        <v>4</v>
      </c>
      <c r="AG60" s="24">
        <v>5</v>
      </c>
      <c r="AH60" s="24">
        <v>5</v>
      </c>
      <c r="AI60" s="24">
        <v>3</v>
      </c>
      <c r="AJ60" s="24">
        <v>4</v>
      </c>
      <c r="AK60" s="24">
        <v>4</v>
      </c>
      <c r="AL60" s="24">
        <v>1</v>
      </c>
      <c r="AM60" s="24">
        <v>1</v>
      </c>
      <c r="AN60" s="24">
        <v>4</v>
      </c>
      <c r="AO60" s="24">
        <v>5</v>
      </c>
      <c r="AP60" s="24">
        <v>4</v>
      </c>
      <c r="AQ60" s="24">
        <v>4</v>
      </c>
      <c r="AR60" s="24">
        <v>4</v>
      </c>
      <c r="AS60" s="24">
        <v>4</v>
      </c>
      <c r="AT60" s="24">
        <v>4</v>
      </c>
      <c r="AU60" s="24">
        <v>2</v>
      </c>
      <c r="AV60" s="24">
        <v>3</v>
      </c>
      <c r="AW60" s="24">
        <v>5</v>
      </c>
      <c r="AX60" s="24">
        <v>4</v>
      </c>
      <c r="AY60" s="24">
        <v>2</v>
      </c>
      <c r="AZ60" s="24">
        <v>2</v>
      </c>
      <c r="BA60" s="24">
        <v>4</v>
      </c>
      <c r="BB60" s="23"/>
      <c r="BC60" s="23"/>
      <c r="BD60" s="23"/>
      <c r="BE60" s="24">
        <v>4</v>
      </c>
      <c r="BF60" s="24">
        <v>3</v>
      </c>
      <c r="BG60" s="24">
        <v>4</v>
      </c>
      <c r="BH60" s="24">
        <v>3</v>
      </c>
      <c r="BI60" s="24">
        <v>4</v>
      </c>
      <c r="BJ60" s="24">
        <v>4</v>
      </c>
      <c r="BK60" s="24" t="s">
        <v>85</v>
      </c>
      <c r="BL60" s="24" t="s">
        <v>125</v>
      </c>
      <c r="BM60" s="24" t="s">
        <v>125</v>
      </c>
      <c r="BN60" s="24" t="s">
        <v>125</v>
      </c>
      <c r="BO60" s="24" t="s">
        <v>85</v>
      </c>
      <c r="BP60" s="24" t="s">
        <v>86</v>
      </c>
      <c r="BQ60" s="24" t="s">
        <v>125</v>
      </c>
      <c r="BR60" s="24" t="s">
        <v>86</v>
      </c>
      <c r="BS60" s="24" t="s">
        <v>86</v>
      </c>
      <c r="BT60" s="24" t="s">
        <v>86</v>
      </c>
      <c r="BU60" s="24" t="s">
        <v>85</v>
      </c>
      <c r="BV60" s="24" t="s">
        <v>104</v>
      </c>
      <c r="BW60" s="24" t="s">
        <v>105</v>
      </c>
      <c r="BX60" s="24" t="s">
        <v>106</v>
      </c>
      <c r="BY60" s="24" t="s">
        <v>107</v>
      </c>
      <c r="BZ60" s="24" t="s">
        <v>108</v>
      </c>
      <c r="CA60" s="24" t="s">
        <v>109</v>
      </c>
      <c r="CB60" s="24" t="s">
        <v>110</v>
      </c>
      <c r="CC60" s="23"/>
      <c r="CD60" s="24" t="s">
        <v>250</v>
      </c>
      <c r="CE60" s="24" t="s">
        <v>250</v>
      </c>
      <c r="CF60" s="24" t="s">
        <v>7646</v>
      </c>
      <c r="CG60" s="24" t="s">
        <v>7647</v>
      </c>
      <c r="CH60" s="24" t="s">
        <v>86</v>
      </c>
      <c r="CI60" s="23"/>
      <c r="CJ60" s="23"/>
      <c r="CK60" s="24">
        <v>3</v>
      </c>
      <c r="CL60" s="24">
        <v>2</v>
      </c>
      <c r="CM60" s="24">
        <v>1</v>
      </c>
      <c r="CN60" s="23"/>
    </row>
    <row r="61" spans="1:92" x14ac:dyDescent="0.2">
      <c r="A61" s="25">
        <v>42381.412406388888</v>
      </c>
      <c r="B61" s="24">
        <v>5</v>
      </c>
      <c r="C61" s="24">
        <v>3</v>
      </c>
      <c r="D61" s="24">
        <v>1</v>
      </c>
      <c r="E61" s="24">
        <v>4</v>
      </c>
      <c r="F61" s="24">
        <v>4</v>
      </c>
      <c r="G61" s="24">
        <v>4</v>
      </c>
      <c r="H61" s="24">
        <v>3</v>
      </c>
      <c r="I61" s="24">
        <v>4</v>
      </c>
      <c r="J61" s="24">
        <v>3</v>
      </c>
      <c r="K61" s="24">
        <v>3</v>
      </c>
      <c r="L61" s="24">
        <v>4</v>
      </c>
      <c r="M61" s="24">
        <v>3</v>
      </c>
      <c r="N61" s="24">
        <v>3</v>
      </c>
      <c r="O61" s="24">
        <v>5</v>
      </c>
      <c r="P61" s="24">
        <v>4</v>
      </c>
      <c r="Q61" s="24">
        <v>4</v>
      </c>
      <c r="R61" s="24">
        <v>3</v>
      </c>
      <c r="S61" s="24">
        <v>3</v>
      </c>
      <c r="T61" s="24">
        <v>3</v>
      </c>
      <c r="U61" s="23"/>
      <c r="V61" s="23"/>
      <c r="W61" s="24">
        <v>3</v>
      </c>
      <c r="X61" s="24">
        <v>3</v>
      </c>
      <c r="Y61" s="24">
        <v>4</v>
      </c>
      <c r="Z61" s="24">
        <v>4</v>
      </c>
      <c r="AA61" s="24">
        <v>3</v>
      </c>
      <c r="AB61" s="24">
        <v>3</v>
      </c>
      <c r="AC61" s="24">
        <v>3</v>
      </c>
      <c r="AD61" s="24">
        <v>4</v>
      </c>
      <c r="AE61" s="24">
        <v>4</v>
      </c>
      <c r="AF61" s="24">
        <v>4</v>
      </c>
      <c r="AG61" s="24">
        <v>4</v>
      </c>
      <c r="AH61" s="24">
        <v>5</v>
      </c>
      <c r="AI61" s="24">
        <v>4</v>
      </c>
      <c r="AJ61" s="24">
        <v>5</v>
      </c>
      <c r="AK61" s="24">
        <v>2</v>
      </c>
      <c r="AL61" s="24">
        <v>4</v>
      </c>
      <c r="AM61" s="24">
        <v>3</v>
      </c>
      <c r="AN61" s="24">
        <v>3</v>
      </c>
      <c r="AO61" s="24">
        <v>2</v>
      </c>
      <c r="AP61" s="24">
        <v>4</v>
      </c>
      <c r="AQ61" s="24">
        <v>2</v>
      </c>
      <c r="AR61" s="24">
        <v>2</v>
      </c>
      <c r="AS61" s="24">
        <v>4</v>
      </c>
      <c r="AT61" s="24">
        <v>2</v>
      </c>
      <c r="AU61" s="24">
        <v>2</v>
      </c>
      <c r="AV61" s="24">
        <v>4</v>
      </c>
      <c r="AW61" s="24">
        <v>4</v>
      </c>
      <c r="AX61" s="24">
        <v>4</v>
      </c>
      <c r="AY61" s="24">
        <v>2</v>
      </c>
      <c r="AZ61" s="24">
        <v>2</v>
      </c>
      <c r="BA61" s="24">
        <v>3</v>
      </c>
      <c r="BB61" s="23"/>
      <c r="BC61" s="23"/>
      <c r="BD61" s="23"/>
      <c r="BE61" s="24">
        <v>5</v>
      </c>
      <c r="BF61" s="24">
        <v>4</v>
      </c>
      <c r="BG61" s="24">
        <v>3</v>
      </c>
      <c r="BH61" s="24">
        <v>4</v>
      </c>
      <c r="BI61" s="24">
        <v>4</v>
      </c>
      <c r="BJ61" s="24">
        <v>4</v>
      </c>
      <c r="BK61" s="24" t="s">
        <v>85</v>
      </c>
      <c r="BL61" s="24" t="s">
        <v>85</v>
      </c>
      <c r="BM61" s="24" t="s">
        <v>85</v>
      </c>
      <c r="BN61" s="24" t="s">
        <v>85</v>
      </c>
      <c r="BO61" s="24" t="s">
        <v>85</v>
      </c>
      <c r="BP61" s="24" t="s">
        <v>85</v>
      </c>
      <c r="BQ61" s="24" t="s">
        <v>125</v>
      </c>
      <c r="BR61" s="24" t="s">
        <v>85</v>
      </c>
      <c r="BS61" s="24" t="s">
        <v>85</v>
      </c>
      <c r="BT61" s="24" t="s">
        <v>85</v>
      </c>
      <c r="BU61" s="24" t="s">
        <v>85</v>
      </c>
      <c r="BV61" s="24" t="s">
        <v>185</v>
      </c>
      <c r="BW61" s="24" t="s">
        <v>7648</v>
      </c>
      <c r="BX61" s="24" t="s">
        <v>4868</v>
      </c>
      <c r="BY61" s="24" t="s">
        <v>159</v>
      </c>
      <c r="BZ61" s="24" t="s">
        <v>679</v>
      </c>
      <c r="CA61" s="24" t="s">
        <v>109</v>
      </c>
      <c r="CB61" s="24" t="s">
        <v>387</v>
      </c>
      <c r="CC61" s="24" t="s">
        <v>7649</v>
      </c>
      <c r="CD61" s="24" t="s">
        <v>193</v>
      </c>
      <c r="CE61" s="24" t="s">
        <v>1523</v>
      </c>
      <c r="CF61" s="24" t="s">
        <v>7207</v>
      </c>
      <c r="CG61" s="24" t="s">
        <v>2409</v>
      </c>
      <c r="CH61" s="24" t="s">
        <v>85</v>
      </c>
      <c r="CI61" s="23"/>
      <c r="CJ61" s="23"/>
      <c r="CK61" s="24">
        <v>5</v>
      </c>
      <c r="CL61" s="24">
        <v>4</v>
      </c>
      <c r="CM61" s="24">
        <v>3</v>
      </c>
      <c r="CN61" s="23"/>
    </row>
    <row r="62" spans="1:92" x14ac:dyDescent="0.2">
      <c r="A62" s="25">
        <v>42381.412507291665</v>
      </c>
      <c r="B62" s="24">
        <v>2</v>
      </c>
      <c r="C62" s="24">
        <v>3</v>
      </c>
      <c r="D62" s="24">
        <v>2</v>
      </c>
      <c r="E62" s="24">
        <v>3</v>
      </c>
      <c r="F62" s="24">
        <v>1</v>
      </c>
      <c r="G62" s="24">
        <v>5</v>
      </c>
      <c r="H62" s="24">
        <v>4</v>
      </c>
      <c r="I62" s="24">
        <v>2</v>
      </c>
      <c r="J62" s="24">
        <v>3</v>
      </c>
      <c r="K62" s="24">
        <v>2</v>
      </c>
      <c r="L62" s="24">
        <v>2</v>
      </c>
      <c r="M62" s="24">
        <v>2</v>
      </c>
      <c r="N62" s="24">
        <v>2</v>
      </c>
      <c r="O62" s="24">
        <v>4</v>
      </c>
      <c r="P62" s="24">
        <v>4</v>
      </c>
      <c r="Q62" s="24">
        <v>3</v>
      </c>
      <c r="R62" s="24">
        <v>4</v>
      </c>
      <c r="S62" s="24">
        <v>3</v>
      </c>
      <c r="T62" s="24">
        <v>1</v>
      </c>
      <c r="U62" s="23"/>
      <c r="V62" s="23"/>
      <c r="W62" s="24">
        <v>4</v>
      </c>
      <c r="X62" s="24">
        <v>3</v>
      </c>
      <c r="Y62" s="24">
        <v>3</v>
      </c>
      <c r="Z62" s="24">
        <v>4</v>
      </c>
      <c r="AA62" s="24">
        <v>4</v>
      </c>
      <c r="AB62" s="24">
        <v>4</v>
      </c>
      <c r="AC62" s="24">
        <v>4</v>
      </c>
      <c r="AD62" s="24">
        <v>3</v>
      </c>
      <c r="AE62" s="24">
        <v>3</v>
      </c>
      <c r="AF62" s="24">
        <v>3</v>
      </c>
      <c r="AG62" s="24">
        <v>4</v>
      </c>
      <c r="AH62" s="24">
        <v>4</v>
      </c>
      <c r="AI62" s="24">
        <v>3</v>
      </c>
      <c r="AJ62" s="24">
        <v>2</v>
      </c>
      <c r="AK62" s="24">
        <v>3</v>
      </c>
      <c r="AL62" s="24">
        <v>3</v>
      </c>
      <c r="AM62" s="24">
        <v>2</v>
      </c>
      <c r="AN62" s="24">
        <v>5</v>
      </c>
      <c r="AO62" s="24">
        <v>4</v>
      </c>
      <c r="AP62" s="24">
        <v>2</v>
      </c>
      <c r="AQ62" s="24">
        <v>3</v>
      </c>
      <c r="AR62" s="24">
        <v>3</v>
      </c>
      <c r="AS62" s="24">
        <v>3</v>
      </c>
      <c r="AT62" s="24">
        <v>3</v>
      </c>
      <c r="AU62" s="24">
        <v>2</v>
      </c>
      <c r="AV62" s="24">
        <v>3</v>
      </c>
      <c r="AW62" s="24">
        <v>3</v>
      </c>
      <c r="AX62" s="24">
        <v>3</v>
      </c>
      <c r="AY62" s="24">
        <v>3</v>
      </c>
      <c r="AZ62" s="24">
        <v>3</v>
      </c>
      <c r="BA62" s="24">
        <v>2</v>
      </c>
      <c r="BB62" s="23"/>
      <c r="BC62" s="23"/>
      <c r="BD62" s="23"/>
      <c r="BE62" s="24">
        <v>4</v>
      </c>
      <c r="BF62" s="24">
        <v>3</v>
      </c>
      <c r="BG62" s="24">
        <v>3</v>
      </c>
      <c r="BH62" s="24">
        <v>3</v>
      </c>
      <c r="BI62" s="24">
        <v>4</v>
      </c>
      <c r="BJ62" s="24">
        <v>4</v>
      </c>
      <c r="BK62" s="24" t="s">
        <v>86</v>
      </c>
      <c r="BL62" s="24" t="s">
        <v>85</v>
      </c>
      <c r="BM62" s="24" t="s">
        <v>85</v>
      </c>
      <c r="BN62" s="24" t="s">
        <v>86</v>
      </c>
      <c r="BO62" s="24" t="s">
        <v>85</v>
      </c>
      <c r="BP62" s="24" t="s">
        <v>85</v>
      </c>
      <c r="BQ62" s="24" t="s">
        <v>125</v>
      </c>
      <c r="BR62" s="24" t="s">
        <v>125</v>
      </c>
      <c r="BS62" s="24" t="s">
        <v>125</v>
      </c>
      <c r="BT62" s="24" t="s">
        <v>125</v>
      </c>
      <c r="BU62" s="24" t="s">
        <v>85</v>
      </c>
      <c r="BV62" s="24" t="s">
        <v>185</v>
      </c>
      <c r="BW62" s="24" t="s">
        <v>105</v>
      </c>
      <c r="BX62" s="24" t="s">
        <v>106</v>
      </c>
      <c r="BY62" s="24" t="s">
        <v>159</v>
      </c>
      <c r="BZ62" s="24" t="s">
        <v>160</v>
      </c>
      <c r="CA62" s="24" t="s">
        <v>109</v>
      </c>
      <c r="CB62" s="24" t="s">
        <v>110</v>
      </c>
      <c r="CC62" s="24" t="s">
        <v>1091</v>
      </c>
      <c r="CD62" s="24" t="s">
        <v>7650</v>
      </c>
      <c r="CE62" s="24" t="s">
        <v>7561</v>
      </c>
      <c r="CF62" s="24" t="s">
        <v>114</v>
      </c>
      <c r="CG62" s="24" t="s">
        <v>115</v>
      </c>
      <c r="CH62" s="24" t="s">
        <v>125</v>
      </c>
      <c r="CI62" s="23"/>
      <c r="CJ62" s="23"/>
      <c r="CK62" s="24">
        <v>4</v>
      </c>
      <c r="CL62" s="24">
        <v>4</v>
      </c>
      <c r="CM62" s="24">
        <v>2</v>
      </c>
      <c r="CN62" s="23"/>
    </row>
    <row r="63" spans="1:92" x14ac:dyDescent="0.2">
      <c r="A63" s="25">
        <v>42381.414677199078</v>
      </c>
      <c r="B63" s="24">
        <v>5</v>
      </c>
      <c r="C63" s="24">
        <v>5</v>
      </c>
      <c r="D63" s="24">
        <v>5</v>
      </c>
      <c r="E63" s="24">
        <v>3</v>
      </c>
      <c r="F63" s="24">
        <v>1</v>
      </c>
      <c r="G63" s="24">
        <v>5</v>
      </c>
      <c r="H63" s="24">
        <v>5</v>
      </c>
      <c r="I63" s="24">
        <v>5</v>
      </c>
      <c r="J63" s="24">
        <v>5</v>
      </c>
      <c r="K63" s="24">
        <v>3</v>
      </c>
      <c r="L63" s="24">
        <v>4</v>
      </c>
      <c r="M63" s="24">
        <v>2</v>
      </c>
      <c r="N63" s="24">
        <v>4</v>
      </c>
      <c r="O63" s="24">
        <v>2</v>
      </c>
      <c r="P63" s="24">
        <v>5</v>
      </c>
      <c r="Q63" s="24">
        <v>3</v>
      </c>
      <c r="R63" s="24">
        <v>3</v>
      </c>
      <c r="S63" s="24">
        <v>1</v>
      </c>
      <c r="T63" s="24">
        <v>2</v>
      </c>
      <c r="U63" s="23"/>
      <c r="V63" s="23"/>
      <c r="W63" s="24">
        <v>5</v>
      </c>
      <c r="X63" s="24">
        <v>3</v>
      </c>
      <c r="Y63" s="24">
        <v>5</v>
      </c>
      <c r="Z63" s="24">
        <v>5</v>
      </c>
      <c r="AA63" s="24">
        <v>3</v>
      </c>
      <c r="AB63" s="24">
        <v>4</v>
      </c>
      <c r="AC63" s="24">
        <v>4</v>
      </c>
      <c r="AD63" s="24">
        <v>3</v>
      </c>
      <c r="AE63" s="24">
        <v>3</v>
      </c>
      <c r="AF63" s="24">
        <v>4</v>
      </c>
      <c r="AG63" s="24">
        <v>3</v>
      </c>
      <c r="AH63" s="24">
        <v>4</v>
      </c>
      <c r="AI63" s="24">
        <v>2</v>
      </c>
      <c r="AJ63" s="24">
        <v>5</v>
      </c>
      <c r="AK63" s="24">
        <v>5</v>
      </c>
      <c r="AL63" s="24">
        <v>2</v>
      </c>
      <c r="AM63" s="24">
        <v>2</v>
      </c>
      <c r="AN63" s="24">
        <v>5</v>
      </c>
      <c r="AO63" s="24">
        <v>5</v>
      </c>
      <c r="AP63" s="24">
        <v>5</v>
      </c>
      <c r="AQ63" s="24">
        <v>4</v>
      </c>
      <c r="AR63" s="24">
        <v>3</v>
      </c>
      <c r="AS63" s="24">
        <v>3</v>
      </c>
      <c r="AT63" s="24">
        <v>3</v>
      </c>
      <c r="AU63" s="24">
        <v>3</v>
      </c>
      <c r="AV63" s="24">
        <v>4</v>
      </c>
      <c r="AW63" s="24">
        <v>5</v>
      </c>
      <c r="AX63" s="24">
        <v>2</v>
      </c>
      <c r="AY63" s="24">
        <v>4</v>
      </c>
      <c r="AZ63" s="24">
        <v>1</v>
      </c>
      <c r="BA63" s="24">
        <v>2</v>
      </c>
      <c r="BB63" s="23"/>
      <c r="BC63" s="23"/>
      <c r="BD63" s="23"/>
      <c r="BE63" s="24">
        <v>3</v>
      </c>
      <c r="BF63" s="24">
        <v>3</v>
      </c>
      <c r="BG63" s="24">
        <v>2</v>
      </c>
      <c r="BH63" s="24">
        <v>3</v>
      </c>
      <c r="BI63" s="24">
        <v>5</v>
      </c>
      <c r="BJ63" s="24">
        <v>5</v>
      </c>
      <c r="BK63" s="24" t="s">
        <v>86</v>
      </c>
      <c r="BL63" s="24" t="s">
        <v>85</v>
      </c>
      <c r="BM63" s="24" t="s">
        <v>85</v>
      </c>
      <c r="BN63" s="24" t="s">
        <v>85</v>
      </c>
      <c r="BO63" s="24" t="s">
        <v>85</v>
      </c>
      <c r="BP63" s="24" t="s">
        <v>85</v>
      </c>
      <c r="BQ63" s="24" t="s">
        <v>86</v>
      </c>
      <c r="BR63" s="24" t="s">
        <v>86</v>
      </c>
      <c r="BS63" s="24" t="s">
        <v>85</v>
      </c>
      <c r="BT63" s="24" t="s">
        <v>85</v>
      </c>
      <c r="BU63" s="24" t="s">
        <v>85</v>
      </c>
      <c r="BV63" s="24" t="s">
        <v>104</v>
      </c>
      <c r="BW63" s="24" t="s">
        <v>585</v>
      </c>
      <c r="BX63" s="24" t="s">
        <v>106</v>
      </c>
      <c r="BY63" s="24" t="s">
        <v>107</v>
      </c>
      <c r="BZ63" s="24" t="s">
        <v>134</v>
      </c>
      <c r="CA63" s="24" t="s">
        <v>109</v>
      </c>
      <c r="CB63" s="24" t="s">
        <v>110</v>
      </c>
      <c r="CC63" s="24" t="s">
        <v>7651</v>
      </c>
      <c r="CD63" s="24" t="s">
        <v>250</v>
      </c>
      <c r="CE63" s="24" t="s">
        <v>7652</v>
      </c>
      <c r="CF63" s="24" t="s">
        <v>114</v>
      </c>
      <c r="CG63" s="24" t="s">
        <v>115</v>
      </c>
      <c r="CH63" s="24" t="s">
        <v>85</v>
      </c>
      <c r="CI63" s="23"/>
      <c r="CJ63" s="23"/>
      <c r="CK63" s="24">
        <v>3</v>
      </c>
      <c r="CL63" s="24">
        <v>3</v>
      </c>
      <c r="CM63" s="24" t="s">
        <v>118</v>
      </c>
      <c r="CN63" s="23"/>
    </row>
    <row r="64" spans="1:92" x14ac:dyDescent="0.2">
      <c r="A64" s="25">
        <v>42381.414678067129</v>
      </c>
      <c r="B64" s="24">
        <v>3</v>
      </c>
      <c r="C64" s="24">
        <v>5</v>
      </c>
      <c r="D64" s="24">
        <v>4</v>
      </c>
      <c r="E64" s="24">
        <v>5</v>
      </c>
      <c r="F64" s="24">
        <v>2</v>
      </c>
      <c r="G64" s="24">
        <v>5</v>
      </c>
      <c r="H64" s="24">
        <v>2</v>
      </c>
      <c r="I64" s="24">
        <v>2</v>
      </c>
      <c r="J64" s="24">
        <v>2</v>
      </c>
      <c r="K64" s="24">
        <v>5</v>
      </c>
      <c r="L64" s="24">
        <v>5</v>
      </c>
      <c r="M64" s="24">
        <v>5</v>
      </c>
      <c r="N64" s="24">
        <v>4</v>
      </c>
      <c r="O64" s="24">
        <v>5</v>
      </c>
      <c r="P64" s="24">
        <v>4</v>
      </c>
      <c r="Q64" s="24">
        <v>4</v>
      </c>
      <c r="R64" s="24">
        <v>3</v>
      </c>
      <c r="S64" s="24">
        <v>5</v>
      </c>
      <c r="T64" s="24">
        <v>4</v>
      </c>
      <c r="U64" s="23"/>
      <c r="V64" s="23"/>
      <c r="W64" s="24">
        <v>4</v>
      </c>
      <c r="X64" s="24">
        <v>5</v>
      </c>
      <c r="Y64" s="24">
        <v>4</v>
      </c>
      <c r="Z64" s="24">
        <v>4</v>
      </c>
      <c r="AA64" s="24">
        <v>2</v>
      </c>
      <c r="AB64" s="24">
        <v>5</v>
      </c>
      <c r="AC64" s="24">
        <v>3</v>
      </c>
      <c r="AD64" s="24">
        <v>4</v>
      </c>
      <c r="AE64" s="24">
        <v>5</v>
      </c>
      <c r="AF64" s="24">
        <v>5</v>
      </c>
      <c r="AG64" s="24">
        <v>4</v>
      </c>
      <c r="AH64" s="24">
        <v>5</v>
      </c>
      <c r="AI64" s="24">
        <v>3</v>
      </c>
      <c r="AJ64" s="24">
        <v>4</v>
      </c>
      <c r="AK64" s="24">
        <v>5</v>
      </c>
      <c r="AL64" s="24">
        <v>5</v>
      </c>
      <c r="AM64" s="24">
        <v>1</v>
      </c>
      <c r="AN64" s="24">
        <v>5</v>
      </c>
      <c r="AO64" s="24">
        <v>3</v>
      </c>
      <c r="AP64" s="24">
        <v>3</v>
      </c>
      <c r="AQ64" s="24">
        <v>2</v>
      </c>
      <c r="AR64" s="24">
        <v>5</v>
      </c>
      <c r="AS64" s="24">
        <v>5</v>
      </c>
      <c r="AT64" s="24">
        <v>5</v>
      </c>
      <c r="AU64" s="24">
        <v>4</v>
      </c>
      <c r="AV64" s="24">
        <v>5</v>
      </c>
      <c r="AW64" s="24">
        <v>4</v>
      </c>
      <c r="AX64" s="24">
        <v>4</v>
      </c>
      <c r="AY64" s="24">
        <v>4</v>
      </c>
      <c r="AZ64" s="24">
        <v>5</v>
      </c>
      <c r="BA64" s="24">
        <v>5</v>
      </c>
      <c r="BB64" s="23"/>
      <c r="BC64" s="23"/>
      <c r="BD64" s="23"/>
      <c r="BE64" s="24">
        <v>5</v>
      </c>
      <c r="BF64" s="24">
        <v>5</v>
      </c>
      <c r="BG64" s="24">
        <v>5</v>
      </c>
      <c r="BH64" s="24">
        <v>5</v>
      </c>
      <c r="BI64" s="24">
        <v>3</v>
      </c>
      <c r="BJ64" s="24">
        <v>4</v>
      </c>
      <c r="BK64" s="24" t="s">
        <v>86</v>
      </c>
      <c r="BL64" s="24" t="s">
        <v>85</v>
      </c>
      <c r="BM64" s="24" t="s">
        <v>86</v>
      </c>
      <c r="BN64" s="24" t="s">
        <v>85</v>
      </c>
      <c r="BO64" s="24" t="s">
        <v>85</v>
      </c>
      <c r="BP64" s="24" t="s">
        <v>85</v>
      </c>
      <c r="BQ64" s="24" t="s">
        <v>125</v>
      </c>
      <c r="BR64" s="24" t="s">
        <v>85</v>
      </c>
      <c r="BS64" s="24" t="s">
        <v>125</v>
      </c>
      <c r="BT64" s="24" t="s">
        <v>85</v>
      </c>
      <c r="BU64" s="24" t="s">
        <v>85</v>
      </c>
      <c r="BV64" s="24" t="s">
        <v>969</v>
      </c>
      <c r="BW64" s="24" t="s">
        <v>3891</v>
      </c>
      <c r="BX64" s="24" t="s">
        <v>1201</v>
      </c>
      <c r="BY64" s="24" t="s">
        <v>159</v>
      </c>
      <c r="BZ64" s="24" t="s">
        <v>160</v>
      </c>
      <c r="CA64" s="24" t="s">
        <v>109</v>
      </c>
      <c r="CB64" s="24" t="s">
        <v>110</v>
      </c>
      <c r="CC64" s="24" t="s">
        <v>7653</v>
      </c>
      <c r="CD64" s="24" t="s">
        <v>164</v>
      </c>
      <c r="CE64" s="24" t="s">
        <v>7654</v>
      </c>
      <c r="CF64" s="24" t="s">
        <v>114</v>
      </c>
      <c r="CG64" s="24" t="s">
        <v>115</v>
      </c>
      <c r="CH64" s="24" t="s">
        <v>125</v>
      </c>
      <c r="CI64" s="23"/>
      <c r="CJ64" s="23"/>
      <c r="CK64" s="24">
        <v>5</v>
      </c>
      <c r="CL64" s="24">
        <v>5</v>
      </c>
      <c r="CM64" s="24">
        <v>3</v>
      </c>
      <c r="CN64" s="23"/>
    </row>
    <row r="65" spans="1:92" x14ac:dyDescent="0.2">
      <c r="A65" s="25">
        <v>42381.415751701388</v>
      </c>
      <c r="B65" s="24">
        <v>3</v>
      </c>
      <c r="C65" s="24">
        <v>3</v>
      </c>
      <c r="D65" s="24">
        <v>2</v>
      </c>
      <c r="E65" s="24">
        <v>3</v>
      </c>
      <c r="F65" s="24">
        <v>3</v>
      </c>
      <c r="G65" s="24">
        <v>3</v>
      </c>
      <c r="H65" s="24">
        <v>2</v>
      </c>
      <c r="I65" s="24">
        <v>2</v>
      </c>
      <c r="J65" s="24">
        <v>2</v>
      </c>
      <c r="K65" s="24">
        <v>3</v>
      </c>
      <c r="L65" s="24">
        <v>3</v>
      </c>
      <c r="M65" s="24">
        <v>3</v>
      </c>
      <c r="N65" s="24">
        <v>2</v>
      </c>
      <c r="O65" s="24">
        <v>4</v>
      </c>
      <c r="P65" s="24">
        <v>3</v>
      </c>
      <c r="Q65" s="24">
        <v>3</v>
      </c>
      <c r="R65" s="24">
        <v>3</v>
      </c>
      <c r="S65" s="24">
        <v>2</v>
      </c>
      <c r="T65" s="24">
        <v>2</v>
      </c>
      <c r="U65" s="23"/>
      <c r="V65" s="23"/>
      <c r="W65" s="24">
        <v>4</v>
      </c>
      <c r="X65" s="24">
        <v>4</v>
      </c>
      <c r="Y65" s="24">
        <v>5</v>
      </c>
      <c r="Z65" s="24">
        <v>4</v>
      </c>
      <c r="AA65" s="24">
        <v>4</v>
      </c>
      <c r="AB65" s="24">
        <v>4</v>
      </c>
      <c r="AC65" s="24">
        <v>4</v>
      </c>
      <c r="AD65" s="24">
        <v>3</v>
      </c>
      <c r="AE65" s="24">
        <v>3</v>
      </c>
      <c r="AF65" s="24">
        <v>4</v>
      </c>
      <c r="AG65" s="24">
        <v>3</v>
      </c>
      <c r="AH65" s="24">
        <v>2</v>
      </c>
      <c r="AI65" s="24">
        <v>4</v>
      </c>
      <c r="AJ65" s="24">
        <v>4</v>
      </c>
      <c r="AK65" s="24">
        <v>4</v>
      </c>
      <c r="AL65" s="24">
        <v>3</v>
      </c>
      <c r="AM65" s="24">
        <v>3</v>
      </c>
      <c r="AN65" s="24">
        <v>2</v>
      </c>
      <c r="AO65" s="24">
        <v>3</v>
      </c>
      <c r="AP65" s="24">
        <v>2</v>
      </c>
      <c r="AQ65" s="24">
        <v>3</v>
      </c>
      <c r="AR65" s="24">
        <v>4</v>
      </c>
      <c r="AS65" s="24">
        <v>3</v>
      </c>
      <c r="AT65" s="24">
        <v>4</v>
      </c>
      <c r="AU65" s="24" t="s">
        <v>118</v>
      </c>
      <c r="AV65" s="24">
        <v>4</v>
      </c>
      <c r="AW65" s="24">
        <v>3</v>
      </c>
      <c r="AX65" s="24">
        <v>4</v>
      </c>
      <c r="AY65" s="24">
        <v>3</v>
      </c>
      <c r="AZ65" s="24">
        <v>2</v>
      </c>
      <c r="BA65" s="24">
        <v>2</v>
      </c>
      <c r="BB65" s="23"/>
      <c r="BC65" s="23"/>
      <c r="BD65" s="23"/>
      <c r="BE65" s="24">
        <v>4</v>
      </c>
      <c r="BF65" s="24">
        <v>4</v>
      </c>
      <c r="BG65" s="24">
        <v>4</v>
      </c>
      <c r="BH65" s="24">
        <v>4</v>
      </c>
      <c r="BI65" s="24">
        <v>4</v>
      </c>
      <c r="BJ65" s="24">
        <v>4</v>
      </c>
      <c r="BK65" s="24" t="s">
        <v>86</v>
      </c>
      <c r="BL65" s="24" t="s">
        <v>85</v>
      </c>
      <c r="BM65" s="24" t="s">
        <v>86</v>
      </c>
      <c r="BN65" s="24" t="s">
        <v>85</v>
      </c>
      <c r="BO65" s="24" t="s">
        <v>85</v>
      </c>
      <c r="BP65" s="24" t="s">
        <v>85</v>
      </c>
      <c r="BQ65" s="24" t="s">
        <v>86</v>
      </c>
      <c r="BR65" s="24" t="s">
        <v>86</v>
      </c>
      <c r="BS65" s="24" t="s">
        <v>86</v>
      </c>
      <c r="BT65" s="24" t="s">
        <v>86</v>
      </c>
      <c r="BU65" s="24" t="s">
        <v>85</v>
      </c>
      <c r="BV65" s="24" t="s">
        <v>104</v>
      </c>
      <c r="BW65" s="24" t="s">
        <v>105</v>
      </c>
      <c r="BX65" s="24" t="s">
        <v>106</v>
      </c>
      <c r="BY65" s="24" t="s">
        <v>107</v>
      </c>
      <c r="BZ65" s="24" t="s">
        <v>134</v>
      </c>
      <c r="CA65" s="24" t="s">
        <v>109</v>
      </c>
      <c r="CB65" s="24" t="s">
        <v>110</v>
      </c>
      <c r="CC65" s="24" t="s">
        <v>7655</v>
      </c>
      <c r="CD65" s="24" t="s">
        <v>7656</v>
      </c>
      <c r="CE65" s="24" t="s">
        <v>7543</v>
      </c>
      <c r="CF65" s="24" t="s">
        <v>7657</v>
      </c>
      <c r="CG65" s="24" t="s">
        <v>7658</v>
      </c>
      <c r="CH65" s="24" t="s">
        <v>86</v>
      </c>
      <c r="CI65" s="23"/>
      <c r="CJ65" s="24" t="s">
        <v>7659</v>
      </c>
      <c r="CK65" s="24">
        <v>3</v>
      </c>
      <c r="CL65" s="24">
        <v>4</v>
      </c>
      <c r="CM65" s="24">
        <v>3</v>
      </c>
      <c r="CN65" s="23"/>
    </row>
    <row r="66" spans="1:92" x14ac:dyDescent="0.2">
      <c r="A66" s="25">
        <v>42381.416125717587</v>
      </c>
      <c r="B66" s="24">
        <v>2</v>
      </c>
      <c r="C66" s="24">
        <v>5</v>
      </c>
      <c r="D66" s="24">
        <v>5</v>
      </c>
      <c r="E66" s="24">
        <v>1</v>
      </c>
      <c r="F66" s="24">
        <v>1</v>
      </c>
      <c r="G66" s="24">
        <v>5</v>
      </c>
      <c r="H66" s="24">
        <v>1</v>
      </c>
      <c r="I66" s="24">
        <v>1</v>
      </c>
      <c r="J66" s="24">
        <v>3</v>
      </c>
      <c r="K66" s="24">
        <v>1</v>
      </c>
      <c r="L66" s="24">
        <v>3</v>
      </c>
      <c r="M66" s="24">
        <v>1</v>
      </c>
      <c r="N66" s="24">
        <v>2</v>
      </c>
      <c r="O66" s="24">
        <v>5</v>
      </c>
      <c r="P66" s="24">
        <v>2</v>
      </c>
      <c r="Q66" s="24">
        <v>1</v>
      </c>
      <c r="R66" s="24">
        <v>1</v>
      </c>
      <c r="S66" s="24">
        <v>2</v>
      </c>
      <c r="T66" s="24">
        <v>2</v>
      </c>
      <c r="U66" s="23"/>
      <c r="V66" s="23"/>
      <c r="W66" s="24">
        <v>5</v>
      </c>
      <c r="X66" s="24">
        <v>5</v>
      </c>
      <c r="Y66" s="24">
        <v>5</v>
      </c>
      <c r="Z66" s="24">
        <v>5</v>
      </c>
      <c r="AA66" s="24">
        <v>5</v>
      </c>
      <c r="AB66" s="24">
        <v>5</v>
      </c>
      <c r="AC66" s="24">
        <v>5</v>
      </c>
      <c r="AD66" s="24">
        <v>5</v>
      </c>
      <c r="AE66" s="24">
        <v>5</v>
      </c>
      <c r="AF66" s="24">
        <v>5</v>
      </c>
      <c r="AG66" s="24">
        <v>5</v>
      </c>
      <c r="AH66" s="24">
        <v>5</v>
      </c>
      <c r="AI66" s="24">
        <v>5</v>
      </c>
      <c r="AJ66" s="24">
        <v>3</v>
      </c>
      <c r="AK66" s="24">
        <v>5</v>
      </c>
      <c r="AL66" s="24">
        <v>3</v>
      </c>
      <c r="AM66" s="24">
        <v>4</v>
      </c>
      <c r="AN66" s="24">
        <v>5</v>
      </c>
      <c r="AO66" s="24">
        <v>1</v>
      </c>
      <c r="AP66" s="24">
        <v>3</v>
      </c>
      <c r="AQ66" s="24">
        <v>5</v>
      </c>
      <c r="AR66" s="24">
        <v>4</v>
      </c>
      <c r="AS66" s="24">
        <v>5</v>
      </c>
      <c r="AT66" s="24">
        <v>1</v>
      </c>
      <c r="AU66" s="24">
        <v>4</v>
      </c>
      <c r="AV66" s="24">
        <v>5</v>
      </c>
      <c r="AW66" s="24">
        <v>2</v>
      </c>
      <c r="AX66" s="24">
        <v>2</v>
      </c>
      <c r="AY66" s="24">
        <v>2</v>
      </c>
      <c r="AZ66" s="24">
        <v>3</v>
      </c>
      <c r="BA66" s="24">
        <v>3</v>
      </c>
      <c r="BB66" s="23"/>
      <c r="BC66" s="23"/>
      <c r="BD66" s="23"/>
      <c r="BE66" s="24">
        <v>5</v>
      </c>
      <c r="BF66" s="24">
        <v>5</v>
      </c>
      <c r="BG66" s="24">
        <v>5</v>
      </c>
      <c r="BH66" s="24">
        <v>5</v>
      </c>
      <c r="BI66" s="24">
        <v>5</v>
      </c>
      <c r="BJ66" s="24">
        <v>5</v>
      </c>
      <c r="BK66" s="24" t="s">
        <v>86</v>
      </c>
      <c r="BL66" s="24" t="s">
        <v>86</v>
      </c>
      <c r="BM66" s="24" t="s">
        <v>85</v>
      </c>
      <c r="BN66" s="24" t="s">
        <v>85</v>
      </c>
      <c r="BO66" s="24" t="s">
        <v>85</v>
      </c>
      <c r="BP66" s="24" t="s">
        <v>85</v>
      </c>
      <c r="BQ66" s="24" t="s">
        <v>125</v>
      </c>
      <c r="BR66" s="24" t="s">
        <v>86</v>
      </c>
      <c r="BS66" s="24" t="s">
        <v>86</v>
      </c>
      <c r="BT66" s="24" t="s">
        <v>86</v>
      </c>
      <c r="BU66" s="24" t="s">
        <v>85</v>
      </c>
      <c r="BV66" s="24" t="s">
        <v>1141</v>
      </c>
      <c r="BW66" s="23"/>
      <c r="BX66" s="24" t="s">
        <v>106</v>
      </c>
      <c r="BY66" s="24" t="s">
        <v>107</v>
      </c>
      <c r="BZ66" s="24" t="s">
        <v>160</v>
      </c>
      <c r="CA66" s="24" t="s">
        <v>109</v>
      </c>
      <c r="CB66" s="24" t="s">
        <v>110</v>
      </c>
      <c r="CC66" s="24" t="s">
        <v>7660</v>
      </c>
      <c r="CD66" s="24" t="s">
        <v>164</v>
      </c>
      <c r="CE66" s="24" t="s">
        <v>419</v>
      </c>
      <c r="CF66" s="24" t="s">
        <v>114</v>
      </c>
      <c r="CG66" s="24" t="s">
        <v>115</v>
      </c>
      <c r="CH66" s="24" t="s">
        <v>86</v>
      </c>
      <c r="CI66" s="23"/>
      <c r="CJ66" s="24" t="s">
        <v>7661</v>
      </c>
      <c r="CK66" s="24">
        <v>5</v>
      </c>
      <c r="CL66" s="24">
        <v>5</v>
      </c>
      <c r="CM66" s="24">
        <v>1</v>
      </c>
      <c r="CN66" s="23"/>
    </row>
    <row r="67" spans="1:92" x14ac:dyDescent="0.2">
      <c r="A67" s="25">
        <v>42381.416340937503</v>
      </c>
      <c r="B67" s="24">
        <v>3</v>
      </c>
      <c r="C67" s="24">
        <v>5</v>
      </c>
      <c r="D67" s="24">
        <v>4</v>
      </c>
      <c r="E67" s="24">
        <v>1</v>
      </c>
      <c r="F67" s="24">
        <v>1</v>
      </c>
      <c r="G67" s="24">
        <v>5</v>
      </c>
      <c r="H67" s="24">
        <v>5</v>
      </c>
      <c r="I67" s="24">
        <v>2</v>
      </c>
      <c r="J67" s="24">
        <v>4</v>
      </c>
      <c r="K67" s="24">
        <v>5</v>
      </c>
      <c r="L67" s="24">
        <v>3</v>
      </c>
      <c r="M67" s="24">
        <v>2</v>
      </c>
      <c r="N67" s="24">
        <v>2</v>
      </c>
      <c r="O67" s="24">
        <v>5</v>
      </c>
      <c r="P67" s="24">
        <v>2</v>
      </c>
      <c r="Q67" s="24">
        <v>2</v>
      </c>
      <c r="R67" s="24">
        <v>1</v>
      </c>
      <c r="S67" s="24">
        <v>1</v>
      </c>
      <c r="T67" s="24">
        <v>3</v>
      </c>
      <c r="U67" s="23"/>
      <c r="V67" s="23"/>
      <c r="W67" s="24">
        <v>3</v>
      </c>
      <c r="X67" s="24">
        <v>4</v>
      </c>
      <c r="Y67" s="24">
        <v>4</v>
      </c>
      <c r="Z67" s="24">
        <v>4</v>
      </c>
      <c r="AA67" s="24">
        <v>4</v>
      </c>
      <c r="AB67" s="24">
        <v>4</v>
      </c>
      <c r="AC67" s="24">
        <v>4</v>
      </c>
      <c r="AD67" s="24">
        <v>3</v>
      </c>
      <c r="AE67" s="24">
        <v>3</v>
      </c>
      <c r="AF67" s="24">
        <v>3</v>
      </c>
      <c r="AG67" s="24">
        <v>5</v>
      </c>
      <c r="AH67" s="24">
        <v>4</v>
      </c>
      <c r="AI67" s="24">
        <v>2</v>
      </c>
      <c r="AJ67" s="24">
        <v>5</v>
      </c>
      <c r="AK67" s="24">
        <v>4</v>
      </c>
      <c r="AL67" s="24">
        <v>2</v>
      </c>
      <c r="AM67" s="24">
        <v>3</v>
      </c>
      <c r="AN67" s="24">
        <v>5</v>
      </c>
      <c r="AO67" s="24">
        <v>5</v>
      </c>
      <c r="AP67" s="24">
        <v>4</v>
      </c>
      <c r="AQ67" s="24">
        <v>5</v>
      </c>
      <c r="AR67" s="24">
        <v>5</v>
      </c>
      <c r="AS67" s="24">
        <v>3</v>
      </c>
      <c r="AT67" s="24">
        <v>2</v>
      </c>
      <c r="AU67" s="24">
        <v>2</v>
      </c>
      <c r="AV67" s="24">
        <v>5</v>
      </c>
      <c r="AW67" s="24">
        <v>3</v>
      </c>
      <c r="AX67" s="24">
        <v>3</v>
      </c>
      <c r="AY67" s="24">
        <v>3</v>
      </c>
      <c r="AZ67" s="24">
        <v>3</v>
      </c>
      <c r="BA67" s="24">
        <v>5</v>
      </c>
      <c r="BB67" s="23"/>
      <c r="BC67" s="23"/>
      <c r="BD67" s="23"/>
      <c r="BE67" s="24">
        <v>5</v>
      </c>
      <c r="BF67" s="24">
        <v>5</v>
      </c>
      <c r="BG67" s="24">
        <v>5</v>
      </c>
      <c r="BH67" s="24">
        <v>5</v>
      </c>
      <c r="BI67" s="24">
        <v>5</v>
      </c>
      <c r="BJ67" s="24">
        <v>5</v>
      </c>
      <c r="BK67" s="24" t="s">
        <v>85</v>
      </c>
      <c r="BL67" s="24" t="s">
        <v>85</v>
      </c>
      <c r="BM67" s="24" t="s">
        <v>85</v>
      </c>
      <c r="BN67" s="24" t="s">
        <v>85</v>
      </c>
      <c r="BO67" s="24" t="s">
        <v>85</v>
      </c>
      <c r="BP67" s="24" t="s">
        <v>85</v>
      </c>
      <c r="BQ67" s="24" t="s">
        <v>125</v>
      </c>
      <c r="BR67" s="24" t="s">
        <v>85</v>
      </c>
      <c r="BS67" s="24" t="s">
        <v>85</v>
      </c>
      <c r="BT67" s="24" t="s">
        <v>85</v>
      </c>
      <c r="BU67" s="24" t="s">
        <v>85</v>
      </c>
      <c r="BV67" s="24" t="s">
        <v>185</v>
      </c>
      <c r="BW67" s="24" t="s">
        <v>105</v>
      </c>
      <c r="BX67" s="24" t="s">
        <v>106</v>
      </c>
      <c r="BY67" s="24" t="s">
        <v>107</v>
      </c>
      <c r="BZ67" s="24" t="s">
        <v>134</v>
      </c>
      <c r="CA67" s="24" t="s">
        <v>109</v>
      </c>
      <c r="CB67" s="24" t="s">
        <v>110</v>
      </c>
      <c r="CC67" s="24" t="s">
        <v>7662</v>
      </c>
      <c r="CD67" s="24" t="s">
        <v>138</v>
      </c>
      <c r="CE67" s="24" t="s">
        <v>7559</v>
      </c>
      <c r="CF67" s="24" t="s">
        <v>114</v>
      </c>
      <c r="CG67" s="24" t="s">
        <v>115</v>
      </c>
      <c r="CH67" s="24" t="s">
        <v>85</v>
      </c>
      <c r="CI67" s="23"/>
      <c r="CJ67" s="23"/>
      <c r="CK67" s="24">
        <v>1</v>
      </c>
      <c r="CL67" s="24">
        <v>3</v>
      </c>
      <c r="CM67" s="24">
        <v>1</v>
      </c>
      <c r="CN67" s="23"/>
    </row>
    <row r="68" spans="1:92" x14ac:dyDescent="0.2">
      <c r="A68" s="25">
        <v>42381.416699699075</v>
      </c>
      <c r="B68" s="24">
        <v>4</v>
      </c>
      <c r="C68" s="24">
        <v>3</v>
      </c>
      <c r="D68" s="24">
        <v>5</v>
      </c>
      <c r="E68" s="24">
        <v>3</v>
      </c>
      <c r="F68" s="24">
        <v>1</v>
      </c>
      <c r="G68" s="24">
        <v>5</v>
      </c>
      <c r="H68" s="24">
        <v>4</v>
      </c>
      <c r="I68" s="24">
        <v>5</v>
      </c>
      <c r="J68" s="24">
        <v>5</v>
      </c>
      <c r="K68" s="24">
        <v>1</v>
      </c>
      <c r="L68" s="24">
        <v>1</v>
      </c>
      <c r="M68" s="24">
        <v>3</v>
      </c>
      <c r="N68" s="24">
        <v>3</v>
      </c>
      <c r="O68" s="24">
        <v>5</v>
      </c>
      <c r="P68" s="24">
        <v>5</v>
      </c>
      <c r="Q68" s="24">
        <v>5</v>
      </c>
      <c r="R68" s="24">
        <v>2</v>
      </c>
      <c r="S68" s="24">
        <v>1</v>
      </c>
      <c r="T68" s="24">
        <v>5</v>
      </c>
      <c r="U68" s="23"/>
      <c r="V68" s="23"/>
      <c r="W68" s="24">
        <v>5</v>
      </c>
      <c r="X68" s="24">
        <v>1</v>
      </c>
      <c r="Y68" s="24">
        <v>2</v>
      </c>
      <c r="Z68" s="24">
        <v>3</v>
      </c>
      <c r="AA68" s="24">
        <v>4</v>
      </c>
      <c r="AB68" s="24">
        <v>5</v>
      </c>
      <c r="AC68" s="24">
        <v>4</v>
      </c>
      <c r="AD68" s="24">
        <v>2</v>
      </c>
      <c r="AE68" s="24">
        <v>3</v>
      </c>
      <c r="AF68" s="24">
        <v>2</v>
      </c>
      <c r="AG68" s="24">
        <v>2</v>
      </c>
      <c r="AH68" s="24">
        <v>5</v>
      </c>
      <c r="AI68" s="24">
        <v>2</v>
      </c>
      <c r="AJ68" s="24">
        <v>3</v>
      </c>
      <c r="AK68" s="24">
        <v>4</v>
      </c>
      <c r="AL68" s="24">
        <v>3</v>
      </c>
      <c r="AM68" s="24">
        <v>1</v>
      </c>
      <c r="AN68" s="24">
        <v>5</v>
      </c>
      <c r="AO68" s="24">
        <v>4</v>
      </c>
      <c r="AP68" s="24">
        <v>5</v>
      </c>
      <c r="AQ68" s="24">
        <v>5</v>
      </c>
      <c r="AR68" s="24">
        <v>1</v>
      </c>
      <c r="AS68" s="24">
        <v>1</v>
      </c>
      <c r="AT68" s="24">
        <v>3</v>
      </c>
      <c r="AU68" s="24">
        <v>3</v>
      </c>
      <c r="AV68" s="24">
        <v>5</v>
      </c>
      <c r="AW68" s="24">
        <v>5</v>
      </c>
      <c r="AX68" s="24">
        <v>4</v>
      </c>
      <c r="AY68" s="24">
        <v>2</v>
      </c>
      <c r="AZ68" s="24">
        <v>1</v>
      </c>
      <c r="BA68" s="24">
        <v>5</v>
      </c>
      <c r="BB68" s="23"/>
      <c r="BC68" s="23"/>
      <c r="BD68" s="23"/>
      <c r="BE68" s="24">
        <v>5</v>
      </c>
      <c r="BF68" s="24">
        <v>4</v>
      </c>
      <c r="BG68" s="24">
        <v>4</v>
      </c>
      <c r="BH68" s="24">
        <v>3</v>
      </c>
      <c r="BI68" s="24">
        <v>4</v>
      </c>
      <c r="BJ68" s="24">
        <v>5</v>
      </c>
      <c r="BK68" s="24" t="s">
        <v>85</v>
      </c>
      <c r="BL68" s="24" t="s">
        <v>85</v>
      </c>
      <c r="BM68" s="24" t="s">
        <v>86</v>
      </c>
      <c r="BN68" s="24" t="s">
        <v>85</v>
      </c>
      <c r="BO68" s="24" t="s">
        <v>85</v>
      </c>
      <c r="BP68" s="24" t="s">
        <v>85</v>
      </c>
      <c r="BQ68" s="24" t="s">
        <v>86</v>
      </c>
      <c r="BR68" s="24" t="s">
        <v>85</v>
      </c>
      <c r="BS68" s="24" t="s">
        <v>85</v>
      </c>
      <c r="BT68" s="24" t="s">
        <v>85</v>
      </c>
      <c r="BU68" s="24" t="s">
        <v>85</v>
      </c>
      <c r="BV68" s="24" t="s">
        <v>940</v>
      </c>
      <c r="BW68" s="24" t="s">
        <v>1057</v>
      </c>
      <c r="BX68" s="24" t="s">
        <v>106</v>
      </c>
      <c r="BY68" s="24" t="s">
        <v>107</v>
      </c>
      <c r="BZ68" s="24" t="s">
        <v>134</v>
      </c>
      <c r="CA68" s="24" t="s">
        <v>109</v>
      </c>
      <c r="CB68" s="24" t="s">
        <v>387</v>
      </c>
      <c r="CC68" s="24" t="s">
        <v>7663</v>
      </c>
      <c r="CD68" s="24" t="s">
        <v>250</v>
      </c>
      <c r="CE68" s="24" t="s">
        <v>7593</v>
      </c>
      <c r="CF68" s="24" t="s">
        <v>114</v>
      </c>
      <c r="CG68" s="24" t="s">
        <v>115</v>
      </c>
      <c r="CH68" s="24" t="s">
        <v>85</v>
      </c>
      <c r="CI68" s="23"/>
      <c r="CJ68" s="23"/>
      <c r="CK68" s="24">
        <v>1</v>
      </c>
      <c r="CL68" s="24">
        <v>2</v>
      </c>
      <c r="CM68" s="24">
        <v>3</v>
      </c>
      <c r="CN68" s="23"/>
    </row>
    <row r="69" spans="1:92" x14ac:dyDescent="0.2">
      <c r="A69" s="25">
        <v>42381.419232673608</v>
      </c>
      <c r="B69" s="24">
        <v>1</v>
      </c>
      <c r="C69" s="24">
        <v>1</v>
      </c>
      <c r="D69" s="24">
        <v>1</v>
      </c>
      <c r="E69" s="24">
        <v>1</v>
      </c>
      <c r="F69" s="24">
        <v>1</v>
      </c>
      <c r="G69" s="24">
        <v>4</v>
      </c>
      <c r="H69" s="24">
        <v>3</v>
      </c>
      <c r="I69" s="24">
        <v>3</v>
      </c>
      <c r="J69" s="24">
        <v>3</v>
      </c>
      <c r="K69" s="24">
        <v>1</v>
      </c>
      <c r="L69" s="24">
        <v>2</v>
      </c>
      <c r="M69" s="24" t="s">
        <v>118</v>
      </c>
      <c r="N69" s="24">
        <v>1</v>
      </c>
      <c r="O69" s="24">
        <v>2</v>
      </c>
      <c r="P69" s="24">
        <v>3</v>
      </c>
      <c r="Q69" s="24">
        <v>3</v>
      </c>
      <c r="R69" s="24">
        <v>2</v>
      </c>
      <c r="S69" s="24">
        <v>1</v>
      </c>
      <c r="T69" s="24">
        <v>2</v>
      </c>
      <c r="U69" s="23"/>
      <c r="V69" s="23"/>
      <c r="W69" s="24">
        <v>3</v>
      </c>
      <c r="X69" s="24">
        <v>3</v>
      </c>
      <c r="Y69" s="24">
        <v>3</v>
      </c>
      <c r="Z69" s="24">
        <v>4</v>
      </c>
      <c r="AA69" s="24">
        <v>3</v>
      </c>
      <c r="AB69" s="24">
        <v>3</v>
      </c>
      <c r="AC69" s="24">
        <v>4</v>
      </c>
      <c r="AD69" s="24">
        <v>3</v>
      </c>
      <c r="AE69" s="24">
        <v>3</v>
      </c>
      <c r="AF69" s="24">
        <v>2</v>
      </c>
      <c r="AG69" s="24">
        <v>3</v>
      </c>
      <c r="AH69" s="24">
        <v>1</v>
      </c>
      <c r="AI69" s="24">
        <v>3</v>
      </c>
      <c r="AJ69" s="24">
        <v>1</v>
      </c>
      <c r="AK69" s="24">
        <v>2</v>
      </c>
      <c r="AL69" s="24">
        <v>2</v>
      </c>
      <c r="AM69" s="24">
        <v>1</v>
      </c>
      <c r="AN69" s="24">
        <v>5</v>
      </c>
      <c r="AO69" s="24">
        <v>5</v>
      </c>
      <c r="AP69" s="24">
        <v>5</v>
      </c>
      <c r="AQ69" s="24">
        <v>5</v>
      </c>
      <c r="AR69" s="24">
        <v>1</v>
      </c>
      <c r="AS69" s="24">
        <v>2</v>
      </c>
      <c r="AT69" s="24">
        <v>2</v>
      </c>
      <c r="AU69" s="24">
        <v>2</v>
      </c>
      <c r="AV69" s="24">
        <v>4</v>
      </c>
      <c r="AW69" s="24">
        <v>5</v>
      </c>
      <c r="AX69" s="24">
        <v>4</v>
      </c>
      <c r="AY69" s="24">
        <v>3</v>
      </c>
      <c r="AZ69" s="24">
        <v>2</v>
      </c>
      <c r="BA69" s="24">
        <v>2</v>
      </c>
      <c r="BB69" s="23"/>
      <c r="BC69" s="23"/>
      <c r="BD69" s="23"/>
      <c r="BE69" s="24">
        <v>4</v>
      </c>
      <c r="BF69" s="24">
        <v>5</v>
      </c>
      <c r="BG69" s="24">
        <v>3</v>
      </c>
      <c r="BH69" s="24">
        <v>3</v>
      </c>
      <c r="BI69" s="24">
        <v>5</v>
      </c>
      <c r="BJ69" s="24">
        <v>3</v>
      </c>
      <c r="BK69" s="24" t="s">
        <v>85</v>
      </c>
      <c r="BL69" s="24" t="s">
        <v>85</v>
      </c>
      <c r="BM69" s="24" t="s">
        <v>85</v>
      </c>
      <c r="BN69" s="24" t="s">
        <v>86</v>
      </c>
      <c r="BO69" s="24" t="s">
        <v>85</v>
      </c>
      <c r="BP69" s="24" t="s">
        <v>86</v>
      </c>
      <c r="BQ69" s="24" t="s">
        <v>85</v>
      </c>
      <c r="BR69" s="24" t="s">
        <v>125</v>
      </c>
      <c r="BS69" s="24" t="s">
        <v>125</v>
      </c>
      <c r="BT69" s="24" t="s">
        <v>125</v>
      </c>
      <c r="BU69" s="24" t="s">
        <v>85</v>
      </c>
      <c r="BV69" s="24" t="s">
        <v>465</v>
      </c>
      <c r="BW69" s="24" t="s">
        <v>585</v>
      </c>
      <c r="BX69" s="24" t="s">
        <v>106</v>
      </c>
      <c r="BY69" s="24" t="s">
        <v>107</v>
      </c>
      <c r="BZ69" s="24" t="s">
        <v>108</v>
      </c>
      <c r="CA69" s="24" t="s">
        <v>109</v>
      </c>
      <c r="CB69" s="24" t="s">
        <v>387</v>
      </c>
      <c r="CC69" s="24" t="s">
        <v>7664</v>
      </c>
      <c r="CD69" s="24" t="s">
        <v>221</v>
      </c>
      <c r="CE69" s="24" t="s">
        <v>7665</v>
      </c>
      <c r="CF69" s="24" t="s">
        <v>7666</v>
      </c>
      <c r="CG69" s="24" t="s">
        <v>115</v>
      </c>
      <c r="CH69" s="24" t="s">
        <v>125</v>
      </c>
      <c r="CI69" s="23"/>
      <c r="CJ69" s="24" t="s">
        <v>7667</v>
      </c>
      <c r="CK69" s="24">
        <v>2</v>
      </c>
      <c r="CL69" s="24">
        <v>2</v>
      </c>
      <c r="CM69" s="24">
        <v>1</v>
      </c>
      <c r="CN69" s="23"/>
    </row>
    <row r="70" spans="1:92" x14ac:dyDescent="0.2">
      <c r="A70" s="25">
        <v>42381.420602245373</v>
      </c>
      <c r="B70" s="24">
        <v>1</v>
      </c>
      <c r="C70" s="24">
        <v>5</v>
      </c>
      <c r="D70" s="24">
        <v>5</v>
      </c>
      <c r="E70" s="24">
        <v>4</v>
      </c>
      <c r="F70" s="24">
        <v>1</v>
      </c>
      <c r="G70" s="24">
        <v>5</v>
      </c>
      <c r="H70" s="24">
        <v>2</v>
      </c>
      <c r="I70" s="24">
        <v>4</v>
      </c>
      <c r="J70" s="24">
        <v>4</v>
      </c>
      <c r="K70" s="24">
        <v>3</v>
      </c>
      <c r="L70" s="24">
        <v>1</v>
      </c>
      <c r="M70" s="24">
        <v>2</v>
      </c>
      <c r="N70" s="24">
        <v>3</v>
      </c>
      <c r="O70" s="24">
        <v>1</v>
      </c>
      <c r="P70" s="24">
        <v>4</v>
      </c>
      <c r="Q70" s="24">
        <v>3</v>
      </c>
      <c r="R70" s="24">
        <v>4</v>
      </c>
      <c r="S70" s="24">
        <v>4</v>
      </c>
      <c r="T70" s="24">
        <v>1</v>
      </c>
      <c r="U70" s="23"/>
      <c r="V70" s="23"/>
      <c r="W70" s="24">
        <v>3</v>
      </c>
      <c r="X70" s="24">
        <v>3</v>
      </c>
      <c r="Y70" s="24">
        <v>4</v>
      </c>
      <c r="Z70" s="24">
        <v>4</v>
      </c>
      <c r="AA70" s="24">
        <v>3</v>
      </c>
      <c r="AB70" s="24">
        <v>3</v>
      </c>
      <c r="AC70" s="24">
        <v>4</v>
      </c>
      <c r="AD70" s="24">
        <v>3</v>
      </c>
      <c r="AE70" s="24">
        <v>4</v>
      </c>
      <c r="AF70" s="24">
        <v>3</v>
      </c>
      <c r="AG70" s="24">
        <v>5</v>
      </c>
      <c r="AH70" s="24">
        <v>4</v>
      </c>
      <c r="AI70" s="24">
        <v>3</v>
      </c>
      <c r="AJ70" s="24">
        <v>3</v>
      </c>
      <c r="AK70" s="24">
        <v>5</v>
      </c>
      <c r="AL70" s="24">
        <v>4</v>
      </c>
      <c r="AM70" s="24">
        <v>3</v>
      </c>
      <c r="AN70" s="24">
        <v>5</v>
      </c>
      <c r="AO70" s="24">
        <v>4</v>
      </c>
      <c r="AP70" s="24">
        <v>4</v>
      </c>
      <c r="AQ70" s="24">
        <v>4</v>
      </c>
      <c r="AR70" s="24">
        <v>4</v>
      </c>
      <c r="AS70" s="24">
        <v>2</v>
      </c>
      <c r="AT70" s="24">
        <v>4</v>
      </c>
      <c r="AU70" s="24">
        <v>3</v>
      </c>
      <c r="AV70" s="24">
        <v>3</v>
      </c>
      <c r="AW70" s="24">
        <v>4</v>
      </c>
      <c r="AX70" s="24">
        <v>3</v>
      </c>
      <c r="AY70" s="24">
        <v>4</v>
      </c>
      <c r="AZ70" s="24">
        <v>3</v>
      </c>
      <c r="BA70" s="24">
        <v>2</v>
      </c>
      <c r="BB70" s="23"/>
      <c r="BC70" s="23"/>
      <c r="BD70" s="23"/>
      <c r="BE70" s="24">
        <v>5</v>
      </c>
      <c r="BF70" s="24">
        <v>5</v>
      </c>
      <c r="BG70" s="24">
        <v>5</v>
      </c>
      <c r="BH70" s="24">
        <v>5</v>
      </c>
      <c r="BI70" s="24">
        <v>5</v>
      </c>
      <c r="BJ70" s="24">
        <v>5</v>
      </c>
      <c r="BK70" s="24" t="s">
        <v>85</v>
      </c>
      <c r="BL70" s="24" t="s">
        <v>85</v>
      </c>
      <c r="BM70" s="24" t="s">
        <v>85</v>
      </c>
      <c r="BN70" s="24" t="s">
        <v>85</v>
      </c>
      <c r="BO70" s="24" t="s">
        <v>85</v>
      </c>
      <c r="BP70" s="24" t="s">
        <v>85</v>
      </c>
      <c r="BQ70" s="24" t="s">
        <v>85</v>
      </c>
      <c r="BR70" s="24" t="s">
        <v>125</v>
      </c>
      <c r="BS70" s="24" t="s">
        <v>125</v>
      </c>
      <c r="BT70" 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4" t="s">
        <v>114</v>
      </c>
      <c r="CG70" s="24" t="s">
        <v>115</v>
      </c>
      <c r="CH70" s="24" t="s">
        <v>125</v>
      </c>
      <c r="CI70" s="23"/>
      <c r="CJ70" s="23"/>
      <c r="CK70" s="24">
        <v>1</v>
      </c>
      <c r="CL70" s="24">
        <v>3</v>
      </c>
      <c r="CM70" s="24">
        <v>2</v>
      </c>
      <c r="CN70" s="23"/>
    </row>
    <row r="71" spans="1:92" x14ac:dyDescent="0.2">
      <c r="A71" s="25">
        <v>42381.421165833337</v>
      </c>
      <c r="B71" s="24">
        <v>3</v>
      </c>
      <c r="C71" s="24">
        <v>5</v>
      </c>
      <c r="D71" s="24">
        <v>5</v>
      </c>
      <c r="E71" s="24">
        <v>4</v>
      </c>
      <c r="F71" s="24">
        <v>1</v>
      </c>
      <c r="G71" s="24">
        <v>5</v>
      </c>
      <c r="H71" s="24">
        <v>3</v>
      </c>
      <c r="I71" s="24">
        <v>2</v>
      </c>
      <c r="J71" s="24">
        <v>5</v>
      </c>
      <c r="K71" s="24">
        <v>3</v>
      </c>
      <c r="L71" s="24">
        <v>4</v>
      </c>
      <c r="M71" s="24">
        <v>2</v>
      </c>
      <c r="N71" s="24">
        <v>3</v>
      </c>
      <c r="O71" s="24">
        <v>2</v>
      </c>
      <c r="P71" s="24">
        <v>4</v>
      </c>
      <c r="Q71" s="24">
        <v>4</v>
      </c>
      <c r="R71" s="24">
        <v>4</v>
      </c>
      <c r="S71" s="24">
        <v>1</v>
      </c>
      <c r="T71" s="24">
        <v>1</v>
      </c>
      <c r="U71" s="23"/>
      <c r="V71" s="23"/>
      <c r="W71" s="24">
        <v>5</v>
      </c>
      <c r="X71" s="24">
        <v>4</v>
      </c>
      <c r="Y71" s="24">
        <v>5</v>
      </c>
      <c r="Z71" s="24">
        <v>5</v>
      </c>
      <c r="AA71" s="24">
        <v>5</v>
      </c>
      <c r="AB71" s="24">
        <v>4</v>
      </c>
      <c r="AC71" s="24">
        <v>5</v>
      </c>
      <c r="AD71" s="24">
        <v>4</v>
      </c>
      <c r="AE71" s="24">
        <v>5</v>
      </c>
      <c r="AF71" s="24">
        <v>3</v>
      </c>
      <c r="AG71" s="24">
        <v>5</v>
      </c>
      <c r="AH71" s="24">
        <v>5</v>
      </c>
      <c r="AI71" s="24">
        <v>4</v>
      </c>
      <c r="AJ71" s="24">
        <v>4</v>
      </c>
      <c r="AK71" s="24">
        <v>5</v>
      </c>
      <c r="AL71" s="24">
        <v>5</v>
      </c>
      <c r="AM71" s="24">
        <v>1</v>
      </c>
      <c r="AN71" s="24">
        <v>5</v>
      </c>
      <c r="AO71" s="24">
        <v>5</v>
      </c>
      <c r="AP71" s="24">
        <v>3</v>
      </c>
      <c r="AQ71" s="24">
        <v>5</v>
      </c>
      <c r="AR71" s="24">
        <v>3</v>
      </c>
      <c r="AS71" s="24">
        <v>3</v>
      </c>
      <c r="AT71" s="24">
        <v>5</v>
      </c>
      <c r="AU71" s="24">
        <v>3</v>
      </c>
      <c r="AV71" s="24">
        <v>2</v>
      </c>
      <c r="AW71" s="24">
        <v>5</v>
      </c>
      <c r="AX71" s="24">
        <v>3</v>
      </c>
      <c r="AY71" s="24">
        <v>4</v>
      </c>
      <c r="AZ71" s="24">
        <v>1</v>
      </c>
      <c r="BA71" s="24">
        <v>3</v>
      </c>
      <c r="BB71" s="23"/>
      <c r="BC71" s="23"/>
      <c r="BD71" s="23"/>
      <c r="BE71" s="24">
        <v>5</v>
      </c>
      <c r="BF71" s="24">
        <v>3</v>
      </c>
      <c r="BG71" s="24">
        <v>3</v>
      </c>
      <c r="BH71" s="24">
        <v>4</v>
      </c>
      <c r="BI71" s="24">
        <v>3</v>
      </c>
      <c r="BJ71" s="24">
        <v>4</v>
      </c>
      <c r="BK71" s="24" t="s">
        <v>85</v>
      </c>
      <c r="BL71" s="24" t="s">
        <v>86</v>
      </c>
      <c r="BM71" s="24" t="s">
        <v>86</v>
      </c>
      <c r="BN71" s="24" t="s">
        <v>85</v>
      </c>
      <c r="BO71" s="24" t="s">
        <v>85</v>
      </c>
      <c r="BP71" s="24" t="s">
        <v>85</v>
      </c>
      <c r="BQ71" s="24" t="s">
        <v>86</v>
      </c>
      <c r="BR71" s="24" t="s">
        <v>125</v>
      </c>
      <c r="BS71" s="24" t="s">
        <v>125</v>
      </c>
      <c r="BT71" s="24" t="s">
        <v>125</v>
      </c>
      <c r="BU71" s="24" t="s">
        <v>85</v>
      </c>
      <c r="BV71" s="24" t="s">
        <v>271</v>
      </c>
      <c r="BW71" s="24" t="s">
        <v>105</v>
      </c>
      <c r="BX71" s="24" t="s">
        <v>106</v>
      </c>
      <c r="BY71" s="24" t="s">
        <v>159</v>
      </c>
      <c r="BZ71" s="24" t="s">
        <v>108</v>
      </c>
      <c r="CA71" s="24" t="s">
        <v>109</v>
      </c>
      <c r="CB71" s="24" t="s">
        <v>110</v>
      </c>
      <c r="CC71" s="24" t="s">
        <v>7668</v>
      </c>
      <c r="CD71" s="24" t="s">
        <v>250</v>
      </c>
      <c r="CE71" s="24" t="s">
        <v>7593</v>
      </c>
      <c r="CF71" s="24" t="s">
        <v>114</v>
      </c>
      <c r="CG71" s="24" t="s">
        <v>115</v>
      </c>
      <c r="CH71" s="24" t="s">
        <v>85</v>
      </c>
      <c r="CI71" s="23"/>
      <c r="CJ71" s="23"/>
      <c r="CK71" s="24">
        <v>4</v>
      </c>
      <c r="CL71" s="24">
        <v>5</v>
      </c>
      <c r="CM71" s="24">
        <v>2</v>
      </c>
      <c r="CN71" s="23"/>
    </row>
    <row r="72" spans="1:92" x14ac:dyDescent="0.2">
      <c r="A72" s="25">
        <v>42381.42379001157</v>
      </c>
      <c r="B72" s="24" t="s">
        <v>118</v>
      </c>
      <c r="C72" s="24">
        <v>5</v>
      </c>
      <c r="D72" s="24">
        <v>5</v>
      </c>
      <c r="E72" s="24">
        <v>4</v>
      </c>
      <c r="F72" s="24">
        <v>1</v>
      </c>
      <c r="G72" s="24">
        <v>5</v>
      </c>
      <c r="H72" s="24">
        <v>2</v>
      </c>
      <c r="I72" s="24">
        <v>5</v>
      </c>
      <c r="J72" s="24">
        <v>2</v>
      </c>
      <c r="K72" s="24">
        <v>3</v>
      </c>
      <c r="L72" s="24">
        <v>3</v>
      </c>
      <c r="M72" s="24">
        <v>2</v>
      </c>
      <c r="N72" s="24">
        <v>1</v>
      </c>
      <c r="O72" s="24">
        <v>3</v>
      </c>
      <c r="P72" s="24">
        <v>3</v>
      </c>
      <c r="Q72" s="24">
        <v>3</v>
      </c>
      <c r="R72" s="24">
        <v>2</v>
      </c>
      <c r="S72" s="24">
        <v>3</v>
      </c>
      <c r="T72" s="24">
        <v>4</v>
      </c>
      <c r="U72" s="23"/>
      <c r="V72" s="23"/>
      <c r="W72" s="24">
        <v>5</v>
      </c>
      <c r="X72" s="24">
        <v>3</v>
      </c>
      <c r="Y72" s="24">
        <v>3</v>
      </c>
      <c r="Z72" s="24">
        <v>4</v>
      </c>
      <c r="AA72" s="24">
        <v>4</v>
      </c>
      <c r="AB72" s="24">
        <v>3</v>
      </c>
      <c r="AC72" s="24">
        <v>3</v>
      </c>
      <c r="AD72" s="24">
        <v>3</v>
      </c>
      <c r="AE72" s="24">
        <v>4</v>
      </c>
      <c r="AF72" s="24">
        <v>4</v>
      </c>
      <c r="AG72" s="24">
        <v>5</v>
      </c>
      <c r="AH72" s="24">
        <v>5</v>
      </c>
      <c r="AI72" s="24">
        <v>4</v>
      </c>
      <c r="AJ72" s="24">
        <v>2</v>
      </c>
      <c r="AK72" s="24">
        <v>5</v>
      </c>
      <c r="AL72" s="24">
        <v>4</v>
      </c>
      <c r="AM72" s="24">
        <v>2</v>
      </c>
      <c r="AN72" s="24">
        <v>5</v>
      </c>
      <c r="AO72" s="24">
        <v>3</v>
      </c>
      <c r="AP72" s="24">
        <v>5</v>
      </c>
      <c r="AQ72" s="24">
        <v>4</v>
      </c>
      <c r="AR72" s="24">
        <v>4</v>
      </c>
      <c r="AS72" s="24">
        <v>3</v>
      </c>
      <c r="AT72" s="24">
        <v>1</v>
      </c>
      <c r="AU72" s="24">
        <v>1</v>
      </c>
      <c r="AV72" s="24">
        <v>2</v>
      </c>
      <c r="AW72" s="24">
        <v>5</v>
      </c>
      <c r="AX72" s="24">
        <v>2</v>
      </c>
      <c r="AY72" s="24">
        <v>1</v>
      </c>
      <c r="AZ72" s="24" t="s">
        <v>118</v>
      </c>
      <c r="BA72" s="24">
        <v>3</v>
      </c>
      <c r="BB72" s="23"/>
      <c r="BC72" s="23"/>
      <c r="BD72" s="23"/>
      <c r="BE72" s="24">
        <v>5</v>
      </c>
      <c r="BF72" s="24">
        <v>5</v>
      </c>
      <c r="BG72" s="24">
        <v>3</v>
      </c>
      <c r="BH72" s="24">
        <v>4</v>
      </c>
      <c r="BI72" s="24">
        <v>5</v>
      </c>
      <c r="BJ72" s="24">
        <v>5</v>
      </c>
      <c r="BK72" s="24" t="s">
        <v>85</v>
      </c>
      <c r="BL72" s="24" t="s">
        <v>85</v>
      </c>
      <c r="BM72" s="24" t="s">
        <v>85</v>
      </c>
      <c r="BN72" s="24" t="s">
        <v>86</v>
      </c>
      <c r="BO72" s="24" t="s">
        <v>85</v>
      </c>
      <c r="BP72" s="24" t="s">
        <v>86</v>
      </c>
      <c r="BQ72" s="24" t="s">
        <v>86</v>
      </c>
      <c r="BR72" s="24" t="s">
        <v>86</v>
      </c>
      <c r="BS72" s="24" t="s">
        <v>86</v>
      </c>
      <c r="BT72" s="24" t="s">
        <v>86</v>
      </c>
      <c r="BU72" s="24" t="s">
        <v>85</v>
      </c>
      <c r="BV72" s="24" t="s">
        <v>271</v>
      </c>
      <c r="BW72" s="23"/>
      <c r="BX72" s="24" t="s">
        <v>106</v>
      </c>
      <c r="BY72" s="24" t="s">
        <v>107</v>
      </c>
      <c r="BZ72" s="24" t="s">
        <v>160</v>
      </c>
      <c r="CA72" s="24" t="s">
        <v>109</v>
      </c>
      <c r="CB72" s="23"/>
      <c r="CC72" s="24" t="s">
        <v>7669</v>
      </c>
      <c r="CD72" s="24" t="s">
        <v>138</v>
      </c>
      <c r="CE72" s="24" t="s">
        <v>622</v>
      </c>
      <c r="CF72" s="24" t="s">
        <v>7670</v>
      </c>
      <c r="CG72" s="24" t="s">
        <v>2352</v>
      </c>
      <c r="CH72" s="24" t="s">
        <v>86</v>
      </c>
      <c r="CI72" s="23"/>
      <c r="CJ72" s="23"/>
      <c r="CK72" s="24">
        <v>4</v>
      </c>
      <c r="CL72" s="24">
        <v>3</v>
      </c>
      <c r="CM72" s="24" t="s">
        <v>118</v>
      </c>
      <c r="CN72" s="23"/>
    </row>
    <row r="73" spans="1:92" x14ac:dyDescent="0.2">
      <c r="A73" s="25">
        <v>42381.423848541672</v>
      </c>
      <c r="B73" s="24">
        <v>3</v>
      </c>
      <c r="C73" s="24">
        <v>5</v>
      </c>
      <c r="D73" s="24">
        <v>5</v>
      </c>
      <c r="E73" s="24">
        <v>3</v>
      </c>
      <c r="F73" s="24">
        <v>1</v>
      </c>
      <c r="G73" s="24">
        <v>5</v>
      </c>
      <c r="H73" s="24">
        <v>5</v>
      </c>
      <c r="I73" s="24">
        <v>4</v>
      </c>
      <c r="J73" s="24">
        <v>4</v>
      </c>
      <c r="K73" s="24">
        <v>3</v>
      </c>
      <c r="L73" s="24">
        <v>4</v>
      </c>
      <c r="M73" s="24">
        <v>3</v>
      </c>
      <c r="N73" s="24">
        <v>4</v>
      </c>
      <c r="O73" s="24">
        <v>3</v>
      </c>
      <c r="P73" s="24">
        <v>4</v>
      </c>
      <c r="Q73" s="24">
        <v>5</v>
      </c>
      <c r="R73" s="24">
        <v>2</v>
      </c>
      <c r="S73" s="24">
        <v>2</v>
      </c>
      <c r="T73" s="24">
        <v>4</v>
      </c>
      <c r="U73" s="23"/>
      <c r="V73" s="23"/>
      <c r="W73" s="24">
        <v>5</v>
      </c>
      <c r="X73" s="24">
        <v>4</v>
      </c>
      <c r="Y73" s="24">
        <v>4</v>
      </c>
      <c r="Z73" s="24">
        <v>3</v>
      </c>
      <c r="AA73" s="24">
        <v>4</v>
      </c>
      <c r="AB73" s="24">
        <v>3</v>
      </c>
      <c r="AC73" s="24">
        <v>3</v>
      </c>
      <c r="AD73" s="24">
        <v>3</v>
      </c>
      <c r="AE73" s="24">
        <v>4</v>
      </c>
      <c r="AF73" s="24">
        <v>2</v>
      </c>
      <c r="AG73" s="24">
        <v>3</v>
      </c>
      <c r="AH73" s="24">
        <v>5</v>
      </c>
      <c r="AI73" s="24">
        <v>3</v>
      </c>
      <c r="AJ73" s="24">
        <v>4</v>
      </c>
      <c r="AK73" s="24">
        <v>5</v>
      </c>
      <c r="AL73" s="24">
        <v>3</v>
      </c>
      <c r="AM73" s="24">
        <v>2</v>
      </c>
      <c r="AN73" s="24">
        <v>5</v>
      </c>
      <c r="AO73" s="24">
        <v>5</v>
      </c>
      <c r="AP73" s="24">
        <v>5</v>
      </c>
      <c r="AQ73" s="24">
        <v>4</v>
      </c>
      <c r="AR73" s="24">
        <v>3</v>
      </c>
      <c r="AS73" s="24">
        <v>3</v>
      </c>
      <c r="AT73" s="24">
        <v>3</v>
      </c>
      <c r="AU73" s="24">
        <v>3</v>
      </c>
      <c r="AV73" s="24">
        <v>2</v>
      </c>
      <c r="AW73" s="24">
        <v>5</v>
      </c>
      <c r="AX73" s="24">
        <v>5</v>
      </c>
      <c r="AY73" s="24">
        <v>3</v>
      </c>
      <c r="AZ73" s="24">
        <v>1</v>
      </c>
      <c r="BA73" s="24">
        <v>3</v>
      </c>
      <c r="BB73" s="23"/>
      <c r="BC73" s="23"/>
      <c r="BD73" s="23"/>
      <c r="BE73" s="24">
        <v>5</v>
      </c>
      <c r="BF73" s="24">
        <v>4</v>
      </c>
      <c r="BG73" s="24">
        <v>3</v>
      </c>
      <c r="BH73" s="24">
        <v>3</v>
      </c>
      <c r="BI73" s="24">
        <v>3</v>
      </c>
      <c r="BJ73" s="24">
        <v>4</v>
      </c>
      <c r="BK73" s="24" t="s">
        <v>85</v>
      </c>
      <c r="BL73" s="24" t="s">
        <v>85</v>
      </c>
      <c r="BM73" s="24" t="s">
        <v>85</v>
      </c>
      <c r="BN73" s="24" t="s">
        <v>85</v>
      </c>
      <c r="BO73" s="24" t="s">
        <v>85</v>
      </c>
      <c r="BP73" s="24" t="s">
        <v>85</v>
      </c>
      <c r="BQ73" s="24" t="s">
        <v>86</v>
      </c>
      <c r="BR73" s="24" t="s">
        <v>85</v>
      </c>
      <c r="BS73" s="24" t="s">
        <v>85</v>
      </c>
      <c r="BT73" s="24" t="s">
        <v>85</v>
      </c>
      <c r="BU73" s="24" t="s">
        <v>85</v>
      </c>
      <c r="BV73" s="24" t="s">
        <v>940</v>
      </c>
      <c r="BW73" s="24" t="s">
        <v>105</v>
      </c>
      <c r="BX73" s="24" t="s">
        <v>106</v>
      </c>
      <c r="BY73" s="24" t="s">
        <v>159</v>
      </c>
      <c r="BZ73" s="24" t="s">
        <v>3547</v>
      </c>
      <c r="CA73" s="24" t="s">
        <v>109</v>
      </c>
      <c r="CB73" s="24" t="s">
        <v>110</v>
      </c>
      <c r="CC73" s="24" t="s">
        <v>3453</v>
      </c>
      <c r="CD73" s="24" t="s">
        <v>7543</v>
      </c>
      <c r="CE73" s="24" t="s">
        <v>7671</v>
      </c>
      <c r="CF73" s="24" t="s">
        <v>114</v>
      </c>
      <c r="CG73" s="24" t="s">
        <v>115</v>
      </c>
      <c r="CH73" s="24" t="s">
        <v>85</v>
      </c>
      <c r="CI73" s="23"/>
      <c r="CJ73" s="23"/>
      <c r="CK73" s="24">
        <v>4</v>
      </c>
      <c r="CL73" s="24">
        <v>4</v>
      </c>
      <c r="CM73" s="24">
        <v>3</v>
      </c>
      <c r="CN73" s="23"/>
    </row>
    <row r="74" spans="1:92" x14ac:dyDescent="0.2">
      <c r="A74" s="25">
        <v>42381.424135347217</v>
      </c>
      <c r="B74" s="24">
        <v>4</v>
      </c>
      <c r="C74" s="24">
        <v>5</v>
      </c>
      <c r="D74" s="24">
        <v>5</v>
      </c>
      <c r="E74" s="24">
        <v>3</v>
      </c>
      <c r="F74" s="24">
        <v>3</v>
      </c>
      <c r="G74" s="24">
        <v>5</v>
      </c>
      <c r="H74" s="24">
        <v>3</v>
      </c>
      <c r="I74" s="24">
        <v>4</v>
      </c>
      <c r="J74" s="24">
        <v>4</v>
      </c>
      <c r="K74" s="24">
        <v>4</v>
      </c>
      <c r="L74" s="24">
        <v>5</v>
      </c>
      <c r="M74" s="24">
        <v>5</v>
      </c>
      <c r="N74" s="24">
        <v>3</v>
      </c>
      <c r="O74" s="24">
        <v>5</v>
      </c>
      <c r="P74" s="24">
        <v>4</v>
      </c>
      <c r="Q74" s="24">
        <v>5</v>
      </c>
      <c r="R74" s="24">
        <v>4</v>
      </c>
      <c r="S74" s="24">
        <v>4</v>
      </c>
      <c r="T74" s="24">
        <v>3</v>
      </c>
      <c r="U74" s="23"/>
      <c r="V74" s="23"/>
      <c r="W74" s="24">
        <v>4</v>
      </c>
      <c r="X74" s="24">
        <v>2</v>
      </c>
      <c r="Y74" s="24">
        <v>5</v>
      </c>
      <c r="Z74" s="24">
        <v>5</v>
      </c>
      <c r="AA74" s="24">
        <v>4</v>
      </c>
      <c r="AB74" s="24">
        <v>4</v>
      </c>
      <c r="AC74" s="24">
        <v>3</v>
      </c>
      <c r="AD74" s="24">
        <v>1</v>
      </c>
      <c r="AE74" s="24">
        <v>2</v>
      </c>
      <c r="AF74" s="24">
        <v>3</v>
      </c>
      <c r="AG74" s="24">
        <v>3</v>
      </c>
      <c r="AH74" s="24">
        <v>4</v>
      </c>
      <c r="AI74" s="24">
        <v>3</v>
      </c>
      <c r="AJ74" s="24">
        <v>4</v>
      </c>
      <c r="AK74" s="24">
        <v>4</v>
      </c>
      <c r="AL74" s="24">
        <v>3</v>
      </c>
      <c r="AM74" s="24">
        <v>4</v>
      </c>
      <c r="AN74" s="24">
        <v>4</v>
      </c>
      <c r="AO74" s="24">
        <v>3</v>
      </c>
      <c r="AP74" s="24">
        <v>5</v>
      </c>
      <c r="AQ74" s="24">
        <v>3</v>
      </c>
      <c r="AR74" s="24">
        <v>3</v>
      </c>
      <c r="AS74" s="24">
        <v>4</v>
      </c>
      <c r="AT74" s="24">
        <v>5</v>
      </c>
      <c r="AU74" s="24">
        <v>3</v>
      </c>
      <c r="AV74" s="24">
        <v>4</v>
      </c>
      <c r="AW74" s="24">
        <v>3</v>
      </c>
      <c r="AX74" s="24">
        <v>5</v>
      </c>
      <c r="AY74" s="24">
        <v>3</v>
      </c>
      <c r="AZ74" s="24">
        <v>4</v>
      </c>
      <c r="BA74" s="24">
        <v>4</v>
      </c>
      <c r="BB74" s="23"/>
      <c r="BC74" s="23"/>
      <c r="BD74" s="23"/>
      <c r="BE74" s="24">
        <v>4</v>
      </c>
      <c r="BF74" s="24">
        <v>4</v>
      </c>
      <c r="BG74" s="24">
        <v>3</v>
      </c>
      <c r="BH74" s="24">
        <v>4</v>
      </c>
      <c r="BI74" s="24">
        <v>3</v>
      </c>
      <c r="BJ74" s="24">
        <v>5</v>
      </c>
      <c r="BK74" s="24" t="s">
        <v>85</v>
      </c>
      <c r="BL74" s="24" t="s">
        <v>85</v>
      </c>
      <c r="BM74" s="24" t="s">
        <v>85</v>
      </c>
      <c r="BN74" s="24" t="s">
        <v>125</v>
      </c>
      <c r="BO74" s="24" t="s">
        <v>85</v>
      </c>
      <c r="BP74" s="24" t="s">
        <v>125</v>
      </c>
      <c r="BQ74" s="24" t="s">
        <v>125</v>
      </c>
      <c r="BR74" s="24" t="s">
        <v>125</v>
      </c>
      <c r="BS74" s="24" t="s">
        <v>125</v>
      </c>
      <c r="BT74" s="24" t="s">
        <v>125</v>
      </c>
      <c r="BU74" s="24" t="s">
        <v>85</v>
      </c>
      <c r="BV74" s="24" t="s">
        <v>185</v>
      </c>
      <c r="BW74" s="24" t="s">
        <v>105</v>
      </c>
      <c r="BX74" s="24" t="s">
        <v>106</v>
      </c>
      <c r="BY74" s="24" t="s">
        <v>159</v>
      </c>
      <c r="BZ74" s="24" t="s">
        <v>108</v>
      </c>
      <c r="CA74" s="24" t="s">
        <v>7672</v>
      </c>
      <c r="CB74" s="24" t="s">
        <v>110</v>
      </c>
      <c r="CC74" s="24" t="s">
        <v>620</v>
      </c>
      <c r="CD74" s="24" t="s">
        <v>164</v>
      </c>
      <c r="CE74" s="24" t="s">
        <v>193</v>
      </c>
      <c r="CF74" s="24" t="s">
        <v>114</v>
      </c>
      <c r="CG74" s="24" t="s">
        <v>115</v>
      </c>
      <c r="CH74" s="24" t="s">
        <v>125</v>
      </c>
      <c r="CI74" s="23"/>
      <c r="CJ74" s="24" t="s">
        <v>7673</v>
      </c>
      <c r="CK74" s="24">
        <v>5</v>
      </c>
      <c r="CL74" s="24">
        <v>5</v>
      </c>
      <c r="CM74" s="24">
        <v>4</v>
      </c>
      <c r="CN74" s="23"/>
    </row>
    <row r="75" spans="1:92" x14ac:dyDescent="0.2">
      <c r="A75" s="25">
        <v>42381.42455920139</v>
      </c>
      <c r="B75" s="24">
        <v>3</v>
      </c>
      <c r="C75" s="24">
        <v>5</v>
      </c>
      <c r="D75" s="24">
        <v>5</v>
      </c>
      <c r="E75" s="24">
        <v>1</v>
      </c>
      <c r="F75" s="24">
        <v>2</v>
      </c>
      <c r="G75" s="24">
        <v>5</v>
      </c>
      <c r="H75" s="24">
        <v>5</v>
      </c>
      <c r="I75" s="24">
        <v>4</v>
      </c>
      <c r="J75" s="24">
        <v>3</v>
      </c>
      <c r="K75" s="24">
        <v>5</v>
      </c>
      <c r="L75" s="24">
        <v>4</v>
      </c>
      <c r="M75" s="24">
        <v>3</v>
      </c>
      <c r="N75" s="24">
        <v>3</v>
      </c>
      <c r="O75" s="24">
        <v>3</v>
      </c>
      <c r="P75" s="24">
        <v>4</v>
      </c>
      <c r="Q75" s="24">
        <v>5</v>
      </c>
      <c r="R75" s="24">
        <v>2</v>
      </c>
      <c r="S75" s="24">
        <v>3</v>
      </c>
      <c r="T75" s="24">
        <v>4</v>
      </c>
      <c r="U75" s="23"/>
      <c r="V75" s="23"/>
      <c r="W75" s="24">
        <v>5</v>
      </c>
      <c r="X75" s="24">
        <v>1</v>
      </c>
      <c r="Y75" s="24">
        <v>4</v>
      </c>
      <c r="Z75" s="24">
        <v>2</v>
      </c>
      <c r="AA75" s="24">
        <v>3</v>
      </c>
      <c r="AB75" s="24">
        <v>2</v>
      </c>
      <c r="AC75" s="24">
        <v>4</v>
      </c>
      <c r="AD75" s="24">
        <v>4</v>
      </c>
      <c r="AE75" s="24" t="s">
        <v>118</v>
      </c>
      <c r="AF75" s="24">
        <v>4</v>
      </c>
      <c r="AG75" s="24">
        <v>4</v>
      </c>
      <c r="AH75" s="24">
        <v>3</v>
      </c>
      <c r="AI75" s="24">
        <v>4</v>
      </c>
      <c r="AJ75" s="24">
        <v>3</v>
      </c>
      <c r="AK75" s="24">
        <v>4</v>
      </c>
      <c r="AL75" s="24">
        <v>2</v>
      </c>
      <c r="AM75" s="24">
        <v>2</v>
      </c>
      <c r="AN75" s="24">
        <v>5</v>
      </c>
      <c r="AO75" s="24">
        <v>5</v>
      </c>
      <c r="AP75" s="24">
        <v>5</v>
      </c>
      <c r="AQ75" s="24">
        <v>4</v>
      </c>
      <c r="AR75" s="24">
        <v>5</v>
      </c>
      <c r="AS75" s="24">
        <v>5</v>
      </c>
      <c r="AT75" s="24">
        <v>4</v>
      </c>
      <c r="AU75" s="24">
        <v>2</v>
      </c>
      <c r="AV75" s="24">
        <v>4</v>
      </c>
      <c r="AW75" s="24">
        <v>4</v>
      </c>
      <c r="AX75" s="24">
        <v>5</v>
      </c>
      <c r="AY75" s="24">
        <v>2</v>
      </c>
      <c r="AZ75" s="24">
        <v>4</v>
      </c>
      <c r="BA75" s="24">
        <v>4</v>
      </c>
      <c r="BB75" s="23"/>
      <c r="BC75" s="23"/>
      <c r="BD75" s="23"/>
      <c r="BE75" s="24">
        <v>2</v>
      </c>
      <c r="BF75" s="24">
        <v>4</v>
      </c>
      <c r="BG75" s="24">
        <v>3</v>
      </c>
      <c r="BH75" s="24">
        <v>1</v>
      </c>
      <c r="BI75" s="24">
        <v>1</v>
      </c>
      <c r="BJ75" s="24">
        <v>1</v>
      </c>
      <c r="BK75" s="24" t="s">
        <v>86</v>
      </c>
      <c r="BL75" s="24" t="s">
        <v>86</v>
      </c>
      <c r="BM75" s="24" t="s">
        <v>86</v>
      </c>
      <c r="BN75" s="24" t="s">
        <v>86</v>
      </c>
      <c r="BO75" s="24" t="s">
        <v>85</v>
      </c>
      <c r="BP75" s="24" t="s">
        <v>86</v>
      </c>
      <c r="BQ75" s="24" t="s">
        <v>86</v>
      </c>
      <c r="BR75" s="24" t="s">
        <v>86</v>
      </c>
      <c r="BS75" s="24" t="s">
        <v>86</v>
      </c>
      <c r="BT75" s="24" t="s">
        <v>86</v>
      </c>
      <c r="BU75" s="24" t="s">
        <v>85</v>
      </c>
      <c r="BV75" s="24" t="s">
        <v>271</v>
      </c>
      <c r="BW75" s="24" t="s">
        <v>105</v>
      </c>
      <c r="BX75" s="24" t="s">
        <v>106</v>
      </c>
      <c r="BY75" s="24" t="s">
        <v>159</v>
      </c>
      <c r="BZ75" s="24" t="s">
        <v>108</v>
      </c>
      <c r="CA75" s="24" t="s">
        <v>415</v>
      </c>
      <c r="CB75" s="24" t="s">
        <v>110</v>
      </c>
      <c r="CC75" s="24" t="s">
        <v>111</v>
      </c>
      <c r="CD75" s="24" t="s">
        <v>221</v>
      </c>
      <c r="CE75" s="24" t="s">
        <v>7620</v>
      </c>
      <c r="CF75" s="24" t="s">
        <v>114</v>
      </c>
      <c r="CG75" s="24" t="s">
        <v>115</v>
      </c>
      <c r="CH75" s="24" t="s">
        <v>86</v>
      </c>
      <c r="CI75" s="23"/>
      <c r="CJ75" s="23"/>
      <c r="CK75" s="24">
        <v>1</v>
      </c>
      <c r="CL75" s="24">
        <v>1</v>
      </c>
      <c r="CM75" s="24">
        <v>1</v>
      </c>
      <c r="CN75" s="23"/>
    </row>
    <row r="76" spans="1:92" x14ac:dyDescent="0.2">
      <c r="A76" s="25">
        <v>42381.425146180554</v>
      </c>
      <c r="B76" s="24">
        <v>5</v>
      </c>
      <c r="C76" s="24">
        <v>5</v>
      </c>
      <c r="D76" s="24">
        <v>5</v>
      </c>
      <c r="E76" s="24">
        <v>5</v>
      </c>
      <c r="F76" s="24">
        <v>3</v>
      </c>
      <c r="G76" s="24">
        <v>5</v>
      </c>
      <c r="H76" s="24">
        <v>3</v>
      </c>
      <c r="I76" s="24">
        <v>2</v>
      </c>
      <c r="J76" s="24">
        <v>3</v>
      </c>
      <c r="K76" s="24">
        <v>1</v>
      </c>
      <c r="L76" s="24">
        <v>1</v>
      </c>
      <c r="M76" s="24">
        <v>3</v>
      </c>
      <c r="N76" s="24">
        <v>4</v>
      </c>
      <c r="O76" s="24">
        <v>3</v>
      </c>
      <c r="P76" s="24">
        <v>5</v>
      </c>
      <c r="Q76" s="24">
        <v>5</v>
      </c>
      <c r="R76" s="24">
        <v>4</v>
      </c>
      <c r="S76" s="24">
        <v>1</v>
      </c>
      <c r="T76" s="24">
        <v>2</v>
      </c>
      <c r="U76" s="23"/>
      <c r="V76" s="23"/>
      <c r="W76" s="24">
        <v>4</v>
      </c>
      <c r="X76" s="24">
        <v>3</v>
      </c>
      <c r="Y76" s="24">
        <v>4</v>
      </c>
      <c r="Z76" s="24">
        <v>4</v>
      </c>
      <c r="AA76" s="24">
        <v>4</v>
      </c>
      <c r="AB76" s="24">
        <v>3</v>
      </c>
      <c r="AC76" s="24">
        <v>3</v>
      </c>
      <c r="AD76" s="24">
        <v>2</v>
      </c>
      <c r="AE76" s="24">
        <v>3</v>
      </c>
      <c r="AF76" s="24">
        <v>5</v>
      </c>
      <c r="AG76" s="24">
        <v>2</v>
      </c>
      <c r="AH76" s="24">
        <v>3</v>
      </c>
      <c r="AI76" s="24">
        <v>4</v>
      </c>
      <c r="AJ76" s="24">
        <v>5</v>
      </c>
      <c r="AK76" s="24">
        <v>5</v>
      </c>
      <c r="AL76" s="24">
        <v>5</v>
      </c>
      <c r="AM76" s="24">
        <v>3</v>
      </c>
      <c r="AN76" s="24">
        <v>5</v>
      </c>
      <c r="AO76" s="24">
        <v>3</v>
      </c>
      <c r="AP76" s="24">
        <v>3</v>
      </c>
      <c r="AQ76" s="24">
        <v>4</v>
      </c>
      <c r="AR76" s="24">
        <v>2</v>
      </c>
      <c r="AS76" s="24">
        <v>3</v>
      </c>
      <c r="AT76" s="24">
        <v>2</v>
      </c>
      <c r="AU76" s="24">
        <v>4</v>
      </c>
      <c r="AV76" s="24">
        <v>4</v>
      </c>
      <c r="AW76" s="24">
        <v>5</v>
      </c>
      <c r="AX76" s="24">
        <v>5</v>
      </c>
      <c r="AY76" s="24">
        <v>4</v>
      </c>
      <c r="AZ76" s="24">
        <v>1</v>
      </c>
      <c r="BA76" s="24">
        <v>3</v>
      </c>
      <c r="BB76" s="23"/>
      <c r="BC76" s="23"/>
      <c r="BD76" s="23"/>
      <c r="BE76" s="24">
        <v>5</v>
      </c>
      <c r="BF76" s="24">
        <v>5</v>
      </c>
      <c r="BG76" s="24">
        <v>4</v>
      </c>
      <c r="BH76" s="24">
        <v>3</v>
      </c>
      <c r="BI76" s="24">
        <v>4</v>
      </c>
      <c r="BJ76" s="24">
        <v>5</v>
      </c>
      <c r="BK76" s="24" t="s">
        <v>85</v>
      </c>
      <c r="BL76" s="24" t="s">
        <v>85</v>
      </c>
      <c r="BM76" s="24" t="s">
        <v>85</v>
      </c>
      <c r="BN76" s="24" t="s">
        <v>85</v>
      </c>
      <c r="BO76" s="24" t="s">
        <v>85</v>
      </c>
      <c r="BP76" s="24" t="s">
        <v>86</v>
      </c>
      <c r="BQ76" s="24" t="s">
        <v>85</v>
      </c>
      <c r="BR76" s="24" t="s">
        <v>85</v>
      </c>
      <c r="BS76" s="24" t="s">
        <v>85</v>
      </c>
      <c r="BT76" s="24" t="s">
        <v>85</v>
      </c>
      <c r="BU76" s="24" t="s">
        <v>85</v>
      </c>
      <c r="BV76" s="24" t="s">
        <v>969</v>
      </c>
      <c r="BW76" s="24" t="s">
        <v>7674</v>
      </c>
      <c r="BX76" s="24" t="s">
        <v>106</v>
      </c>
      <c r="BY76" s="24" t="s">
        <v>107</v>
      </c>
      <c r="BZ76" s="24" t="s">
        <v>134</v>
      </c>
      <c r="CA76" s="24" t="s">
        <v>109</v>
      </c>
      <c r="CB76" s="24" t="s">
        <v>110</v>
      </c>
      <c r="CC76" s="24" t="s">
        <v>7675</v>
      </c>
      <c r="CD76" s="24" t="s">
        <v>138</v>
      </c>
      <c r="CE76" s="24" t="s">
        <v>7676</v>
      </c>
      <c r="CF76" s="24" t="s">
        <v>114</v>
      </c>
      <c r="CG76" s="24" t="s">
        <v>115</v>
      </c>
      <c r="CH76" s="24" t="s">
        <v>85</v>
      </c>
      <c r="CI76" s="23"/>
      <c r="CJ76" s="23"/>
      <c r="CK76" s="24">
        <v>4</v>
      </c>
      <c r="CL76" s="24">
        <v>5</v>
      </c>
      <c r="CM76" s="24">
        <v>1</v>
      </c>
      <c r="CN76" s="23"/>
    </row>
    <row r="77" spans="1:92" x14ac:dyDescent="0.2">
      <c r="A77" s="25">
        <v>42381.42601815972</v>
      </c>
      <c r="B77" s="24">
        <v>3</v>
      </c>
      <c r="C77" s="24">
        <v>5</v>
      </c>
      <c r="D77" s="24">
        <v>5</v>
      </c>
      <c r="E77" s="24">
        <v>5</v>
      </c>
      <c r="F77" s="24">
        <v>1</v>
      </c>
      <c r="G77" s="24">
        <v>5</v>
      </c>
      <c r="H77" s="24">
        <v>2</v>
      </c>
      <c r="I77" s="24">
        <v>3</v>
      </c>
      <c r="J77" s="24">
        <v>4</v>
      </c>
      <c r="K77" s="24">
        <v>4</v>
      </c>
      <c r="L77" s="24">
        <v>2</v>
      </c>
      <c r="M77" s="24">
        <v>2</v>
      </c>
      <c r="N77" s="24">
        <v>3</v>
      </c>
      <c r="O77" s="24">
        <v>5</v>
      </c>
      <c r="P77" s="24">
        <v>4</v>
      </c>
      <c r="Q77" s="24">
        <v>3</v>
      </c>
      <c r="R77" s="24">
        <v>4</v>
      </c>
      <c r="S77" s="24">
        <v>2</v>
      </c>
      <c r="T77" s="24">
        <v>1</v>
      </c>
      <c r="U77" s="23"/>
      <c r="V77" s="23"/>
      <c r="W77" s="24">
        <v>5</v>
      </c>
      <c r="X77" s="24">
        <v>4</v>
      </c>
      <c r="Y77" s="24">
        <v>5</v>
      </c>
      <c r="Z77" s="24">
        <v>5</v>
      </c>
      <c r="AA77" s="24">
        <v>1</v>
      </c>
      <c r="AB77" s="24">
        <v>3</v>
      </c>
      <c r="AC77" s="24">
        <v>4</v>
      </c>
      <c r="AD77" s="24">
        <v>2</v>
      </c>
      <c r="AE77" s="24">
        <v>4</v>
      </c>
      <c r="AF77" s="24">
        <v>5</v>
      </c>
      <c r="AG77" s="24">
        <v>5</v>
      </c>
      <c r="AH77" s="24">
        <v>5</v>
      </c>
      <c r="AI77" s="24">
        <v>3</v>
      </c>
      <c r="AJ77" s="24">
        <v>4</v>
      </c>
      <c r="AK77" s="24">
        <v>5</v>
      </c>
      <c r="AL77" s="24">
        <v>3</v>
      </c>
      <c r="AM77" s="24">
        <v>1</v>
      </c>
      <c r="AN77" s="24">
        <v>5</v>
      </c>
      <c r="AO77" s="24">
        <v>3</v>
      </c>
      <c r="AP77" s="24">
        <v>4</v>
      </c>
      <c r="AQ77" s="24">
        <v>3</v>
      </c>
      <c r="AR77" s="24">
        <v>5</v>
      </c>
      <c r="AS77" s="24">
        <v>2</v>
      </c>
      <c r="AT77" s="24">
        <v>3</v>
      </c>
      <c r="AU77" s="24">
        <v>2</v>
      </c>
      <c r="AV77" s="24">
        <v>5</v>
      </c>
      <c r="AW77" s="24">
        <v>4</v>
      </c>
      <c r="AX77" s="24">
        <v>5</v>
      </c>
      <c r="AY77" s="24">
        <v>5</v>
      </c>
      <c r="AZ77" s="24">
        <v>2</v>
      </c>
      <c r="BA77" s="24">
        <v>1</v>
      </c>
      <c r="BB77" s="23"/>
      <c r="BC77" s="23"/>
      <c r="BD77" s="23"/>
      <c r="BE77" s="24">
        <v>5</v>
      </c>
      <c r="BF77" s="24">
        <v>5</v>
      </c>
      <c r="BG77" s="24">
        <v>4</v>
      </c>
      <c r="BH77" s="24">
        <v>5</v>
      </c>
      <c r="BI77" s="24">
        <v>5</v>
      </c>
      <c r="BJ77" s="24">
        <v>5</v>
      </c>
      <c r="BK77" s="24" t="s">
        <v>86</v>
      </c>
      <c r="BL77" s="24" t="s">
        <v>85</v>
      </c>
      <c r="BM77" s="24" t="s">
        <v>85</v>
      </c>
      <c r="BN77" s="24" t="s">
        <v>86</v>
      </c>
      <c r="BO77" s="24" t="s">
        <v>85</v>
      </c>
      <c r="BP77" s="24" t="s">
        <v>85</v>
      </c>
      <c r="BQ77" s="24" t="s">
        <v>85</v>
      </c>
      <c r="BR77" s="24" t="s">
        <v>86</v>
      </c>
      <c r="BS77" s="24" t="s">
        <v>86</v>
      </c>
      <c r="BT77" s="24" t="s">
        <v>86</v>
      </c>
      <c r="BU77" s="24" t="s">
        <v>85</v>
      </c>
      <c r="BV77" s="24" t="s">
        <v>104</v>
      </c>
      <c r="BW77" s="24" t="s">
        <v>105</v>
      </c>
      <c r="BX77" s="24" t="s">
        <v>106</v>
      </c>
      <c r="BY77" s="24" t="s">
        <v>107</v>
      </c>
      <c r="BZ77" s="24" t="s">
        <v>679</v>
      </c>
      <c r="CA77" s="24" t="s">
        <v>109</v>
      </c>
      <c r="CB77" s="24" t="s">
        <v>110</v>
      </c>
      <c r="CC77" s="24" t="s">
        <v>7677</v>
      </c>
      <c r="CD77" s="24" t="s">
        <v>138</v>
      </c>
      <c r="CE77" s="24" t="s">
        <v>7561</v>
      </c>
      <c r="CF77" s="24" t="s">
        <v>114</v>
      </c>
      <c r="CG77" s="24" t="s">
        <v>115</v>
      </c>
      <c r="CH77" s="24" t="s">
        <v>86</v>
      </c>
      <c r="CI77" s="23"/>
      <c r="CJ77" s="23"/>
      <c r="CK77" s="24">
        <v>4</v>
      </c>
      <c r="CL77" s="24">
        <v>3</v>
      </c>
      <c r="CM77" s="24">
        <v>1</v>
      </c>
      <c r="CN77" s="23"/>
    </row>
    <row r="78" spans="1:92" x14ac:dyDescent="0.2">
      <c r="A78" s="25">
        <v>42381.427491319446</v>
      </c>
      <c r="B78" s="24">
        <v>2</v>
      </c>
      <c r="C78" s="24">
        <v>4</v>
      </c>
      <c r="D78" s="24">
        <v>3</v>
      </c>
      <c r="E78" s="24">
        <v>3</v>
      </c>
      <c r="F78" s="24">
        <v>4</v>
      </c>
      <c r="G78" s="24">
        <v>3</v>
      </c>
      <c r="H78" s="24">
        <v>2</v>
      </c>
      <c r="I78" s="24">
        <v>5</v>
      </c>
      <c r="J78" s="24">
        <v>4</v>
      </c>
      <c r="K78" s="24">
        <v>3</v>
      </c>
      <c r="L78" s="24">
        <v>3</v>
      </c>
      <c r="M78" s="24">
        <v>3</v>
      </c>
      <c r="N78" s="24">
        <v>4</v>
      </c>
      <c r="O78" s="24">
        <v>2</v>
      </c>
      <c r="P78" s="24">
        <v>3</v>
      </c>
      <c r="Q78" s="24">
        <v>3</v>
      </c>
      <c r="R78" s="24">
        <v>1</v>
      </c>
      <c r="S78" s="24">
        <v>2</v>
      </c>
      <c r="T78" s="24">
        <v>4</v>
      </c>
      <c r="U78" s="23"/>
      <c r="V78" s="23"/>
      <c r="W78" s="24" t="s">
        <v>118</v>
      </c>
      <c r="X78" s="24" t="s">
        <v>118</v>
      </c>
      <c r="Y78" s="24" t="s">
        <v>118</v>
      </c>
      <c r="Z78" s="24" t="s">
        <v>118</v>
      </c>
      <c r="AA78" s="24" t="s">
        <v>118</v>
      </c>
      <c r="AB78" s="24" t="s">
        <v>118</v>
      </c>
      <c r="AC78" s="24" t="s">
        <v>118</v>
      </c>
      <c r="AD78" s="24" t="s">
        <v>118</v>
      </c>
      <c r="AE78" s="24" t="s">
        <v>118</v>
      </c>
      <c r="AF78" s="24" t="s">
        <v>118</v>
      </c>
      <c r="AG78" s="24" t="s">
        <v>118</v>
      </c>
      <c r="AH78" s="24" t="s">
        <v>118</v>
      </c>
      <c r="AI78" s="24" t="s">
        <v>118</v>
      </c>
      <c r="AJ78" s="24">
        <v>3</v>
      </c>
      <c r="AK78" s="24">
        <v>4</v>
      </c>
      <c r="AL78" s="24">
        <v>4</v>
      </c>
      <c r="AM78" s="24">
        <v>4</v>
      </c>
      <c r="AN78" s="24">
        <v>4</v>
      </c>
      <c r="AO78" s="24">
        <v>4</v>
      </c>
      <c r="AP78" s="24">
        <v>4</v>
      </c>
      <c r="AQ78" s="24">
        <v>4</v>
      </c>
      <c r="AR78" s="24">
        <v>4</v>
      </c>
      <c r="AS78" s="24">
        <v>3</v>
      </c>
      <c r="AT78" s="24">
        <v>3</v>
      </c>
      <c r="AU78" s="24">
        <v>3</v>
      </c>
      <c r="AV78" s="24">
        <v>3</v>
      </c>
      <c r="AW78" s="24">
        <v>4</v>
      </c>
      <c r="AX78" s="24">
        <v>4</v>
      </c>
      <c r="AY78" s="24">
        <v>3</v>
      </c>
      <c r="AZ78" s="24">
        <v>4</v>
      </c>
      <c r="BA78" s="24">
        <v>3</v>
      </c>
      <c r="BB78" s="23"/>
      <c r="BC78" s="23"/>
      <c r="BD78" s="23"/>
      <c r="BE78" s="24">
        <v>4</v>
      </c>
      <c r="BF78" s="24">
        <v>5</v>
      </c>
      <c r="BG78" s="24">
        <v>4</v>
      </c>
      <c r="BH78" s="24">
        <v>3</v>
      </c>
      <c r="BI78" s="24">
        <v>3</v>
      </c>
      <c r="BJ78" s="24">
        <v>4</v>
      </c>
      <c r="BK78" s="24" t="s">
        <v>86</v>
      </c>
      <c r="BL78" s="24" t="s">
        <v>86</v>
      </c>
      <c r="BM78" s="24" t="s">
        <v>86</v>
      </c>
      <c r="BN78" s="24" t="s">
        <v>86</v>
      </c>
      <c r="BO78" s="24" t="s">
        <v>85</v>
      </c>
      <c r="BP78" s="24" t="s">
        <v>86</v>
      </c>
      <c r="BQ78" s="24" t="s">
        <v>125</v>
      </c>
      <c r="BR78" s="24" t="s">
        <v>125</v>
      </c>
      <c r="BS78" s="24" t="s">
        <v>125</v>
      </c>
      <c r="BT78" s="24" t="s">
        <v>125</v>
      </c>
      <c r="BU78" s="24" t="s">
        <v>85</v>
      </c>
      <c r="BV78" s="24" t="s">
        <v>940</v>
      </c>
      <c r="BW78" s="24" t="s">
        <v>105</v>
      </c>
      <c r="BX78" s="24" t="s">
        <v>106</v>
      </c>
      <c r="BY78" s="24" t="s">
        <v>159</v>
      </c>
      <c r="BZ78" s="24" t="s">
        <v>160</v>
      </c>
      <c r="CA78" s="24" t="s">
        <v>109</v>
      </c>
      <c r="CB78" s="24" t="s">
        <v>110</v>
      </c>
      <c r="CC78" s="24" t="s">
        <v>7678</v>
      </c>
      <c r="CD78" s="24" t="s">
        <v>250</v>
      </c>
      <c r="CE78" s="24" t="s">
        <v>7549</v>
      </c>
      <c r="CF78" s="24" t="s">
        <v>114</v>
      </c>
      <c r="CG78" s="24" t="s">
        <v>115</v>
      </c>
      <c r="CH78" s="24" t="s">
        <v>125</v>
      </c>
      <c r="CI78" s="23"/>
      <c r="CJ78" s="23"/>
      <c r="CK78" s="24">
        <v>3</v>
      </c>
      <c r="CL78" s="24">
        <v>4</v>
      </c>
      <c r="CM78" s="24">
        <v>2</v>
      </c>
      <c r="CN78" s="23"/>
    </row>
    <row r="79" spans="1:92" x14ac:dyDescent="0.2">
      <c r="A79" s="25">
        <v>42381.428644918982</v>
      </c>
      <c r="B79" s="24">
        <v>4</v>
      </c>
      <c r="C79" s="24">
        <v>5</v>
      </c>
      <c r="D79" s="24">
        <v>4</v>
      </c>
      <c r="E79" s="24">
        <v>4</v>
      </c>
      <c r="F79" s="24">
        <v>1</v>
      </c>
      <c r="G79" s="24">
        <v>5</v>
      </c>
      <c r="H79" s="24">
        <v>4</v>
      </c>
      <c r="I79" s="24">
        <v>5</v>
      </c>
      <c r="J79" s="24">
        <v>5</v>
      </c>
      <c r="K79" s="24">
        <v>4</v>
      </c>
      <c r="L79" s="24">
        <v>4</v>
      </c>
      <c r="M79" s="24">
        <v>3</v>
      </c>
      <c r="N79" s="24">
        <v>4</v>
      </c>
      <c r="O79" s="24">
        <v>4</v>
      </c>
      <c r="P79" s="24">
        <v>5</v>
      </c>
      <c r="Q79" s="24">
        <v>4</v>
      </c>
      <c r="R79" s="24">
        <v>4</v>
      </c>
      <c r="S79" s="24">
        <v>3</v>
      </c>
      <c r="T79" s="24">
        <v>4</v>
      </c>
      <c r="U79" s="23"/>
      <c r="V79" s="23"/>
      <c r="W79" s="24">
        <v>5</v>
      </c>
      <c r="X79" s="24">
        <v>4</v>
      </c>
      <c r="Y79" s="24">
        <v>5</v>
      </c>
      <c r="Z79" s="24">
        <v>4</v>
      </c>
      <c r="AA79" s="24">
        <v>5</v>
      </c>
      <c r="AB79" s="24">
        <v>4</v>
      </c>
      <c r="AC79" s="24">
        <v>5</v>
      </c>
      <c r="AD79" s="24">
        <v>4</v>
      </c>
      <c r="AE79" s="24">
        <v>4</v>
      </c>
      <c r="AF79" s="24">
        <v>5</v>
      </c>
      <c r="AG79" s="24">
        <v>4</v>
      </c>
      <c r="AH79" s="24">
        <v>4</v>
      </c>
      <c r="AI79" s="24">
        <v>4</v>
      </c>
      <c r="AJ79" s="24">
        <v>5</v>
      </c>
      <c r="AK79" s="24">
        <v>5</v>
      </c>
      <c r="AL79" s="24">
        <v>5</v>
      </c>
      <c r="AM79" s="24">
        <v>3</v>
      </c>
      <c r="AN79" s="24">
        <v>5</v>
      </c>
      <c r="AO79" s="24">
        <v>5</v>
      </c>
      <c r="AP79" s="24">
        <v>5</v>
      </c>
      <c r="AQ79" s="24">
        <v>5</v>
      </c>
      <c r="AR79" s="24">
        <v>5</v>
      </c>
      <c r="AS79" s="24">
        <v>5</v>
      </c>
      <c r="AT79" s="24">
        <v>4</v>
      </c>
      <c r="AU79" s="24">
        <v>4</v>
      </c>
      <c r="AV79" s="24">
        <v>4</v>
      </c>
      <c r="AW79" s="24">
        <v>5</v>
      </c>
      <c r="AX79" s="24">
        <v>5</v>
      </c>
      <c r="AY79" s="24">
        <v>4</v>
      </c>
      <c r="AZ79" s="24">
        <v>3</v>
      </c>
      <c r="BA79" s="24">
        <v>4</v>
      </c>
      <c r="BB79" s="23"/>
      <c r="BC79" s="23"/>
      <c r="BD79" s="23"/>
      <c r="BE79" s="24">
        <v>4</v>
      </c>
      <c r="BF79" s="24">
        <v>5</v>
      </c>
      <c r="BG79" s="24">
        <v>4</v>
      </c>
      <c r="BH79" s="24">
        <v>4</v>
      </c>
      <c r="BI79" s="24">
        <v>5</v>
      </c>
      <c r="BJ79" s="24">
        <v>4</v>
      </c>
      <c r="BK79" s="24" t="s">
        <v>85</v>
      </c>
      <c r="BL79" s="24" t="s">
        <v>85</v>
      </c>
      <c r="BM79" s="24" t="s">
        <v>85</v>
      </c>
      <c r="BN79" s="24" t="s">
        <v>85</v>
      </c>
      <c r="BO79" s="24" t="s">
        <v>85</v>
      </c>
      <c r="BP79" s="24" t="s">
        <v>85</v>
      </c>
      <c r="BQ79" s="24" t="s">
        <v>86</v>
      </c>
      <c r="BR79" s="24" t="s">
        <v>85</v>
      </c>
      <c r="BS79" s="24" t="s">
        <v>85</v>
      </c>
      <c r="BT79" s="24" t="s">
        <v>85</v>
      </c>
      <c r="BU79" s="24" t="s">
        <v>85</v>
      </c>
      <c r="BV79" s="24" t="s">
        <v>1170</v>
      </c>
      <c r="BW79" s="24" t="s">
        <v>411</v>
      </c>
      <c r="BX79" s="24" t="s">
        <v>7679</v>
      </c>
      <c r="BY79" s="24" t="s">
        <v>107</v>
      </c>
      <c r="BZ79" s="24" t="s">
        <v>160</v>
      </c>
      <c r="CA79" s="24" t="s">
        <v>415</v>
      </c>
      <c r="CB79" s="24" t="s">
        <v>110</v>
      </c>
      <c r="CC79" s="24" t="s">
        <v>620</v>
      </c>
      <c r="CD79" s="24" t="s">
        <v>164</v>
      </c>
      <c r="CE79" s="24" t="s">
        <v>7622</v>
      </c>
      <c r="CF79" s="24" t="s">
        <v>114</v>
      </c>
      <c r="CG79" s="24" t="s">
        <v>115</v>
      </c>
      <c r="CH79" s="24" t="s">
        <v>85</v>
      </c>
      <c r="CI79" s="23"/>
      <c r="CJ79" s="23"/>
      <c r="CK79" s="24">
        <v>3</v>
      </c>
      <c r="CL79" s="24">
        <v>3</v>
      </c>
      <c r="CM79" s="24">
        <v>3</v>
      </c>
      <c r="CN79" s="23"/>
    </row>
    <row r="80" spans="1:92" x14ac:dyDescent="0.2">
      <c r="A80" s="25">
        <v>42381.429659976857</v>
      </c>
      <c r="B80" s="24">
        <v>4</v>
      </c>
      <c r="C80" s="24">
        <v>5</v>
      </c>
      <c r="D80" s="24">
        <v>5</v>
      </c>
      <c r="E80" s="24">
        <v>2</v>
      </c>
      <c r="F80" s="24">
        <v>1</v>
      </c>
      <c r="G80" s="24">
        <v>5</v>
      </c>
      <c r="H80" s="24">
        <v>5</v>
      </c>
      <c r="I80" s="24">
        <v>4</v>
      </c>
      <c r="J80" s="24">
        <v>3</v>
      </c>
      <c r="K80" s="24">
        <v>3</v>
      </c>
      <c r="L80" s="24">
        <v>1</v>
      </c>
      <c r="M80" s="24">
        <v>1</v>
      </c>
      <c r="N80" s="24">
        <v>2</v>
      </c>
      <c r="O80" s="24">
        <v>3</v>
      </c>
      <c r="P80" s="24">
        <v>4</v>
      </c>
      <c r="Q80" s="24">
        <v>3</v>
      </c>
      <c r="R80" s="24">
        <v>1</v>
      </c>
      <c r="S80" s="24">
        <v>2</v>
      </c>
      <c r="T80" s="24">
        <v>1</v>
      </c>
      <c r="U80" s="23"/>
      <c r="V80" s="23"/>
      <c r="W80" s="24">
        <v>1</v>
      </c>
      <c r="X80" s="24">
        <v>4</v>
      </c>
      <c r="Y80" s="24">
        <v>3</v>
      </c>
      <c r="Z80" s="24">
        <v>1</v>
      </c>
      <c r="AA80" s="24" t="s">
        <v>118</v>
      </c>
      <c r="AB80" s="24" t="s">
        <v>118</v>
      </c>
      <c r="AC80" s="24">
        <v>4</v>
      </c>
      <c r="AD80" s="24" t="s">
        <v>118</v>
      </c>
      <c r="AE80" s="24">
        <v>3</v>
      </c>
      <c r="AF80" s="24" t="s">
        <v>118</v>
      </c>
      <c r="AG80" s="24" t="s">
        <v>118</v>
      </c>
      <c r="AH80" s="24">
        <v>5</v>
      </c>
      <c r="AI80" s="24">
        <v>3</v>
      </c>
      <c r="AJ80" s="24">
        <v>5</v>
      </c>
      <c r="AK80" s="24">
        <v>5</v>
      </c>
      <c r="AL80" s="24">
        <v>1</v>
      </c>
      <c r="AM80" s="24">
        <v>1</v>
      </c>
      <c r="AN80" s="24">
        <v>3</v>
      </c>
      <c r="AO80" s="24">
        <v>4</v>
      </c>
      <c r="AP80" s="24">
        <v>3</v>
      </c>
      <c r="AQ80" s="24">
        <v>4</v>
      </c>
      <c r="AR80" s="24">
        <v>2</v>
      </c>
      <c r="AS80" s="24">
        <v>2</v>
      </c>
      <c r="AT80" s="24">
        <v>2</v>
      </c>
      <c r="AU80" s="24">
        <v>1</v>
      </c>
      <c r="AV80" s="24">
        <v>1</v>
      </c>
      <c r="AW80" s="24">
        <v>4</v>
      </c>
      <c r="AX80" s="24">
        <v>3</v>
      </c>
      <c r="AY80" s="24">
        <v>1</v>
      </c>
      <c r="AZ80" s="24">
        <v>1</v>
      </c>
      <c r="BA80" s="24">
        <v>2</v>
      </c>
      <c r="BB80" s="23"/>
      <c r="BC80" s="23"/>
      <c r="BD80" s="23"/>
      <c r="BE80" s="24">
        <v>5</v>
      </c>
      <c r="BF80" s="24">
        <v>4</v>
      </c>
      <c r="BG80" s="24">
        <v>2</v>
      </c>
      <c r="BH80" s="24">
        <v>2</v>
      </c>
      <c r="BI80" s="24">
        <v>3</v>
      </c>
      <c r="BJ80" s="24">
        <v>3</v>
      </c>
      <c r="BK80" s="24" t="s">
        <v>85</v>
      </c>
      <c r="BL80" s="24" t="s">
        <v>85</v>
      </c>
      <c r="BM80" s="24" t="s">
        <v>86</v>
      </c>
      <c r="BN80" s="24" t="s">
        <v>86</v>
      </c>
      <c r="BO80" s="24" t="s">
        <v>85</v>
      </c>
      <c r="BP80" s="24" t="s">
        <v>86</v>
      </c>
      <c r="BQ80" s="24" t="s">
        <v>86</v>
      </c>
      <c r="BR80" s="24" t="s">
        <v>125</v>
      </c>
      <c r="BS80" s="24" t="s">
        <v>85</v>
      </c>
      <c r="BT80" s="24" t="s">
        <v>125</v>
      </c>
      <c r="BU80" s="24" t="s">
        <v>85</v>
      </c>
      <c r="BV80" s="24" t="s">
        <v>104</v>
      </c>
      <c r="BW80" s="24" t="s">
        <v>411</v>
      </c>
      <c r="BX80" s="24" t="s">
        <v>106</v>
      </c>
      <c r="BY80" s="24" t="s">
        <v>107</v>
      </c>
      <c r="BZ80" s="24" t="s">
        <v>160</v>
      </c>
      <c r="CA80" s="24" t="s">
        <v>415</v>
      </c>
      <c r="CB80" s="24" t="s">
        <v>110</v>
      </c>
      <c r="CC80" s="24" t="s">
        <v>111</v>
      </c>
      <c r="CD80" s="24" t="s">
        <v>250</v>
      </c>
      <c r="CE80" s="24" t="s">
        <v>7599</v>
      </c>
      <c r="CF80" s="24" t="s">
        <v>114</v>
      </c>
      <c r="CG80" s="24" t="s">
        <v>115</v>
      </c>
      <c r="CH80" s="24" t="s">
        <v>125</v>
      </c>
      <c r="CI80" s="23"/>
      <c r="CJ80" s="23"/>
      <c r="CK80" s="24">
        <v>4</v>
      </c>
      <c r="CL80" s="24">
        <v>2</v>
      </c>
      <c r="CM80" s="24">
        <v>4</v>
      </c>
      <c r="CN80" s="23"/>
    </row>
    <row r="81" spans="1:92" x14ac:dyDescent="0.2">
      <c r="A81" s="25">
        <v>42381.431879201387</v>
      </c>
      <c r="B81" s="24">
        <v>4</v>
      </c>
      <c r="C81" s="24">
        <v>1</v>
      </c>
      <c r="D81" s="24">
        <v>4</v>
      </c>
      <c r="E81" s="24">
        <v>3</v>
      </c>
      <c r="F81" s="24">
        <v>2</v>
      </c>
      <c r="G81" s="24">
        <v>5</v>
      </c>
      <c r="H81" s="24">
        <v>3</v>
      </c>
      <c r="I81" s="24">
        <v>3</v>
      </c>
      <c r="J81" s="24">
        <v>2</v>
      </c>
      <c r="K81" s="24">
        <v>5</v>
      </c>
      <c r="L81" s="24">
        <v>5</v>
      </c>
      <c r="M81" s="24">
        <v>2</v>
      </c>
      <c r="N81" s="24">
        <v>1</v>
      </c>
      <c r="O81" s="24">
        <v>4</v>
      </c>
      <c r="P81" s="24">
        <v>3</v>
      </c>
      <c r="Q81" s="24">
        <v>4</v>
      </c>
      <c r="R81" s="24">
        <v>4</v>
      </c>
      <c r="S81" s="24">
        <v>3</v>
      </c>
      <c r="T81" s="24">
        <v>2</v>
      </c>
      <c r="U81" s="23"/>
      <c r="V81" s="23"/>
      <c r="W81" s="24">
        <v>2</v>
      </c>
      <c r="X81" s="24">
        <v>1</v>
      </c>
      <c r="Y81" s="24">
        <v>5</v>
      </c>
      <c r="Z81" s="24">
        <v>1</v>
      </c>
      <c r="AA81" s="24">
        <v>5</v>
      </c>
      <c r="AB81" s="24">
        <v>5</v>
      </c>
      <c r="AC81" s="24">
        <v>1</v>
      </c>
      <c r="AD81" s="24" t="s">
        <v>118</v>
      </c>
      <c r="AE81" s="24" t="s">
        <v>118</v>
      </c>
      <c r="AF81" s="24">
        <v>2</v>
      </c>
      <c r="AG81" s="24">
        <v>4</v>
      </c>
      <c r="AH81" s="24">
        <v>4</v>
      </c>
      <c r="AI81" s="24">
        <v>5</v>
      </c>
      <c r="AJ81" s="24">
        <v>2</v>
      </c>
      <c r="AK81" s="24">
        <v>1</v>
      </c>
      <c r="AL81" s="24">
        <v>1</v>
      </c>
      <c r="AM81" s="24">
        <v>3</v>
      </c>
      <c r="AN81" s="24">
        <v>5</v>
      </c>
      <c r="AO81" s="24">
        <v>2</v>
      </c>
      <c r="AP81" s="24">
        <v>4</v>
      </c>
      <c r="AQ81" s="24">
        <v>3</v>
      </c>
      <c r="AR81" s="24">
        <v>5</v>
      </c>
      <c r="AS81" s="24">
        <v>5</v>
      </c>
      <c r="AT81" s="24">
        <v>1</v>
      </c>
      <c r="AU81" s="24">
        <v>1</v>
      </c>
      <c r="AV81" s="24">
        <v>4</v>
      </c>
      <c r="AW81" s="24">
        <v>2</v>
      </c>
      <c r="AX81" s="24">
        <v>4</v>
      </c>
      <c r="AY81" s="24">
        <v>4</v>
      </c>
      <c r="AZ81" s="24">
        <v>2</v>
      </c>
      <c r="BA81" s="24">
        <v>2</v>
      </c>
      <c r="BB81" s="23"/>
      <c r="BC81" s="23"/>
      <c r="BD81" s="23"/>
      <c r="BE81" s="24">
        <v>5</v>
      </c>
      <c r="BF81" s="24">
        <v>5</v>
      </c>
      <c r="BG81" s="24">
        <v>5</v>
      </c>
      <c r="BH81" s="24">
        <v>5</v>
      </c>
      <c r="BI81" s="24">
        <v>4</v>
      </c>
      <c r="BJ81" s="24">
        <v>5</v>
      </c>
      <c r="BK81" s="24" t="s">
        <v>85</v>
      </c>
      <c r="BL81" s="24" t="s">
        <v>85</v>
      </c>
      <c r="BM81" s="24" t="s">
        <v>85</v>
      </c>
      <c r="BN81" s="24" t="s">
        <v>86</v>
      </c>
      <c r="BO81" s="24" t="s">
        <v>85</v>
      </c>
      <c r="BP81" s="24" t="s">
        <v>85</v>
      </c>
      <c r="BQ81" s="24" t="s">
        <v>125</v>
      </c>
      <c r="BR81" s="24" t="s">
        <v>125</v>
      </c>
      <c r="BS81" s="24" t="s">
        <v>85</v>
      </c>
      <c r="BT81" s="24" t="s">
        <v>85</v>
      </c>
      <c r="BU81" s="24" t="s">
        <v>85</v>
      </c>
      <c r="BV81" s="24" t="s">
        <v>185</v>
      </c>
      <c r="BW81" s="24" t="s">
        <v>3030</v>
      </c>
      <c r="BX81" s="24" t="s">
        <v>106</v>
      </c>
      <c r="BY81" s="24" t="s">
        <v>107</v>
      </c>
      <c r="BZ81" s="24" t="s">
        <v>134</v>
      </c>
      <c r="CA81" s="24" t="s">
        <v>415</v>
      </c>
      <c r="CB81" s="24" t="s">
        <v>110</v>
      </c>
      <c r="CC81" s="24" t="s">
        <v>7680</v>
      </c>
      <c r="CD81" s="24" t="s">
        <v>138</v>
      </c>
      <c r="CE81" s="24" t="s">
        <v>7681</v>
      </c>
      <c r="CF81" s="24" t="s">
        <v>114</v>
      </c>
      <c r="CG81" s="24" t="s">
        <v>115</v>
      </c>
      <c r="CH81" s="24" t="s">
        <v>86</v>
      </c>
      <c r="CI81" s="23"/>
      <c r="CJ81" s="23"/>
      <c r="CK81" s="24">
        <v>4</v>
      </c>
      <c r="CL81" s="24">
        <v>4</v>
      </c>
      <c r="CM81" s="24">
        <v>1</v>
      </c>
      <c r="CN81" s="23"/>
    </row>
    <row r="82" spans="1:92" x14ac:dyDescent="0.2">
      <c r="A82" s="25">
        <v>42381.432087754627</v>
      </c>
      <c r="B82" s="24">
        <v>1</v>
      </c>
      <c r="C82" s="24">
        <v>1</v>
      </c>
      <c r="D82" s="24">
        <v>2</v>
      </c>
      <c r="E82" s="24">
        <v>1</v>
      </c>
      <c r="F82" s="24">
        <v>1</v>
      </c>
      <c r="G82" s="24">
        <v>4</v>
      </c>
      <c r="H82" s="24">
        <v>3</v>
      </c>
      <c r="I82" s="24">
        <v>2</v>
      </c>
      <c r="J82" s="24">
        <v>1</v>
      </c>
      <c r="K82" s="24">
        <v>1</v>
      </c>
      <c r="L82" s="24">
        <v>1</v>
      </c>
      <c r="M82" s="24">
        <v>3</v>
      </c>
      <c r="N82" s="24">
        <v>3</v>
      </c>
      <c r="O82" s="24">
        <v>1</v>
      </c>
      <c r="P82" s="24">
        <v>3</v>
      </c>
      <c r="Q82" s="24">
        <v>1</v>
      </c>
      <c r="R82" s="24">
        <v>1</v>
      </c>
      <c r="S82" s="24">
        <v>4</v>
      </c>
      <c r="T82" s="24">
        <v>2</v>
      </c>
      <c r="U82" s="23"/>
      <c r="V82" s="23"/>
      <c r="W82" s="24">
        <v>1</v>
      </c>
      <c r="X82" s="24">
        <v>1</v>
      </c>
      <c r="Y82" s="24">
        <v>2</v>
      </c>
      <c r="Z82" s="24">
        <v>1</v>
      </c>
      <c r="AA82" s="24">
        <v>1</v>
      </c>
      <c r="AB82" s="24">
        <v>3</v>
      </c>
      <c r="AC82" s="24">
        <v>1</v>
      </c>
      <c r="AD82" s="24">
        <v>1</v>
      </c>
      <c r="AE82" s="24">
        <v>1</v>
      </c>
      <c r="AF82" s="24">
        <v>1</v>
      </c>
      <c r="AG82" s="24">
        <v>1</v>
      </c>
      <c r="AH82" s="24">
        <v>3</v>
      </c>
      <c r="AI82" s="24">
        <v>1</v>
      </c>
      <c r="AJ82" s="24">
        <v>1</v>
      </c>
      <c r="AK82" s="24">
        <v>1</v>
      </c>
      <c r="AL82" s="24">
        <v>1</v>
      </c>
      <c r="AM82" s="24">
        <v>1</v>
      </c>
      <c r="AN82" s="24">
        <v>3</v>
      </c>
      <c r="AO82" s="24">
        <v>3</v>
      </c>
      <c r="AP82" s="24">
        <v>3</v>
      </c>
      <c r="AQ82" s="24">
        <v>2</v>
      </c>
      <c r="AR82" s="24">
        <v>1</v>
      </c>
      <c r="AS82" s="24">
        <v>1</v>
      </c>
      <c r="AT82" s="24">
        <v>2</v>
      </c>
      <c r="AU82" s="24">
        <v>4</v>
      </c>
      <c r="AV82" s="24">
        <v>1</v>
      </c>
      <c r="AW82" s="24">
        <v>4</v>
      </c>
      <c r="AX82" s="24">
        <v>1</v>
      </c>
      <c r="AY82" s="24">
        <v>1</v>
      </c>
      <c r="AZ82" s="24">
        <v>3</v>
      </c>
      <c r="BA82" s="24">
        <v>2</v>
      </c>
      <c r="BB82" s="23"/>
      <c r="BC82" s="23"/>
      <c r="BD82" s="23"/>
      <c r="BE82" s="24">
        <v>3</v>
      </c>
      <c r="BF82" s="24">
        <v>4</v>
      </c>
      <c r="BG82" s="24">
        <v>2</v>
      </c>
      <c r="BH82" s="24">
        <v>3</v>
      </c>
      <c r="BI82" s="24">
        <v>3</v>
      </c>
      <c r="BJ82" s="24">
        <v>3</v>
      </c>
      <c r="BK82" s="24" t="s">
        <v>125</v>
      </c>
      <c r="BL82" s="24" t="s">
        <v>125</v>
      </c>
      <c r="BM82" s="24" t="s">
        <v>85</v>
      </c>
      <c r="BN82" s="24" t="s">
        <v>85</v>
      </c>
      <c r="BO82" s="24" t="s">
        <v>85</v>
      </c>
      <c r="BP82" s="24" t="s">
        <v>85</v>
      </c>
      <c r="BQ82" s="24" t="s">
        <v>125</v>
      </c>
      <c r="BR82" s="24" t="s">
        <v>125</v>
      </c>
      <c r="BS82" s="24" t="s">
        <v>125</v>
      </c>
      <c r="BT82" s="24" t="s">
        <v>125</v>
      </c>
      <c r="BU82" s="24" t="s">
        <v>85</v>
      </c>
      <c r="BV82" s="24" t="s">
        <v>271</v>
      </c>
      <c r="BW82" s="24" t="s">
        <v>105</v>
      </c>
      <c r="BX82" s="24" t="s">
        <v>106</v>
      </c>
      <c r="BY82" s="24" t="s">
        <v>159</v>
      </c>
      <c r="BZ82" s="24" t="s">
        <v>160</v>
      </c>
      <c r="CA82" s="24" t="s">
        <v>109</v>
      </c>
      <c r="CB82" s="24" t="s">
        <v>110</v>
      </c>
      <c r="CC82" s="23"/>
      <c r="CD82" s="24" t="s">
        <v>221</v>
      </c>
      <c r="CE82" s="24" t="s">
        <v>7578</v>
      </c>
      <c r="CF82" s="24" t="s">
        <v>114</v>
      </c>
      <c r="CG82" s="24" t="s">
        <v>115</v>
      </c>
      <c r="CH82" s="24" t="s">
        <v>125</v>
      </c>
      <c r="CI82" s="23"/>
      <c r="CJ82" s="23"/>
      <c r="CK82" s="24">
        <v>1</v>
      </c>
      <c r="CL82" s="24">
        <v>1</v>
      </c>
      <c r="CM82" s="24">
        <v>1</v>
      </c>
      <c r="CN82" s="23"/>
    </row>
    <row r="83" spans="1:92" x14ac:dyDescent="0.2">
      <c r="A83" s="25">
        <v>42381.432634097218</v>
      </c>
      <c r="B83" s="24">
        <v>1</v>
      </c>
      <c r="C83" s="24">
        <v>3</v>
      </c>
      <c r="D83" s="24">
        <v>3</v>
      </c>
      <c r="E83" s="24">
        <v>3</v>
      </c>
      <c r="F83" s="24">
        <v>4</v>
      </c>
      <c r="G83" s="24">
        <v>5</v>
      </c>
      <c r="H83" s="24">
        <v>2</v>
      </c>
      <c r="I83" s="24">
        <v>3</v>
      </c>
      <c r="J83" s="24">
        <v>2</v>
      </c>
      <c r="K83" s="24">
        <v>1</v>
      </c>
      <c r="L83" s="24">
        <v>1</v>
      </c>
      <c r="M83" s="24">
        <v>2</v>
      </c>
      <c r="N83" s="24">
        <v>2</v>
      </c>
      <c r="O83" s="24">
        <v>2</v>
      </c>
      <c r="P83" s="24">
        <v>4</v>
      </c>
      <c r="Q83" s="24">
        <v>4</v>
      </c>
      <c r="R83" s="24">
        <v>3</v>
      </c>
      <c r="S83" s="24">
        <v>1</v>
      </c>
      <c r="T83" s="24">
        <v>3</v>
      </c>
      <c r="U83" s="23"/>
      <c r="V83" s="23"/>
      <c r="W83" s="24">
        <v>4</v>
      </c>
      <c r="X83" s="24">
        <v>2</v>
      </c>
      <c r="Y83" s="24">
        <v>5</v>
      </c>
      <c r="Z83" s="24">
        <v>1</v>
      </c>
      <c r="AA83" s="24">
        <v>4</v>
      </c>
      <c r="AB83" s="24">
        <v>4</v>
      </c>
      <c r="AC83" s="24">
        <v>2</v>
      </c>
      <c r="AD83" s="24">
        <v>3</v>
      </c>
      <c r="AE83" s="24">
        <v>2</v>
      </c>
      <c r="AF83" s="24">
        <v>4</v>
      </c>
      <c r="AG83" s="24">
        <v>3</v>
      </c>
      <c r="AH83" s="24">
        <v>2</v>
      </c>
      <c r="AI83" s="24">
        <v>3</v>
      </c>
      <c r="AJ83" s="24">
        <v>1</v>
      </c>
      <c r="AK83" s="24">
        <v>4</v>
      </c>
      <c r="AL83" s="24">
        <v>2</v>
      </c>
      <c r="AM83" s="24">
        <v>3</v>
      </c>
      <c r="AN83" s="24">
        <v>5</v>
      </c>
      <c r="AO83" s="24">
        <v>1</v>
      </c>
      <c r="AP83" s="24">
        <v>3</v>
      </c>
      <c r="AQ83" s="24">
        <v>2</v>
      </c>
      <c r="AR83" s="24">
        <v>1</v>
      </c>
      <c r="AS83" s="24">
        <v>1</v>
      </c>
      <c r="AT83" s="24">
        <v>4</v>
      </c>
      <c r="AU83" s="24">
        <v>3</v>
      </c>
      <c r="AV83" s="24">
        <v>2</v>
      </c>
      <c r="AW83" s="24">
        <v>5</v>
      </c>
      <c r="AX83" s="24">
        <v>4</v>
      </c>
      <c r="AY83" s="24">
        <v>2</v>
      </c>
      <c r="AZ83" s="24">
        <v>1</v>
      </c>
      <c r="BA83" s="24">
        <v>2</v>
      </c>
      <c r="BB83" s="23"/>
      <c r="BC83" s="23"/>
      <c r="BD83" s="23"/>
      <c r="BE83" s="24">
        <v>4</v>
      </c>
      <c r="BF83" s="24">
        <v>3</v>
      </c>
      <c r="BG83" s="24">
        <v>3</v>
      </c>
      <c r="BH83" s="24">
        <v>4</v>
      </c>
      <c r="BI83" s="24">
        <v>4</v>
      </c>
      <c r="BJ83" s="24">
        <v>4</v>
      </c>
      <c r="BK83" s="24" t="s">
        <v>85</v>
      </c>
      <c r="BL83" s="24" t="s">
        <v>86</v>
      </c>
      <c r="BM83" s="24" t="s">
        <v>85</v>
      </c>
      <c r="BN83" s="24" t="s">
        <v>86</v>
      </c>
      <c r="BO83" s="24" t="s">
        <v>85</v>
      </c>
      <c r="BP83" s="24" t="s">
        <v>86</v>
      </c>
      <c r="BQ83" s="24" t="s">
        <v>86</v>
      </c>
      <c r="BR83" s="24" t="s">
        <v>85</v>
      </c>
      <c r="BS83" s="24" t="s">
        <v>85</v>
      </c>
      <c r="BT83" s="24" t="s">
        <v>85</v>
      </c>
      <c r="BU83" s="24" t="s">
        <v>85</v>
      </c>
      <c r="BV83" s="24" t="s">
        <v>104</v>
      </c>
      <c r="BW83" s="24" t="s">
        <v>2716</v>
      </c>
      <c r="BX83" s="24" t="s">
        <v>1201</v>
      </c>
      <c r="BY83" s="24" t="s">
        <v>159</v>
      </c>
      <c r="BZ83" s="24" t="s">
        <v>160</v>
      </c>
      <c r="CA83" s="24" t="s">
        <v>502</v>
      </c>
      <c r="CB83" s="24" t="s">
        <v>110</v>
      </c>
      <c r="CC83" s="24" t="s">
        <v>7037</v>
      </c>
      <c r="CD83" s="24" t="s">
        <v>138</v>
      </c>
      <c r="CE83" s="24" t="s">
        <v>138</v>
      </c>
      <c r="CF83" s="24" t="s">
        <v>4433</v>
      </c>
      <c r="CG83" s="24" t="s">
        <v>2409</v>
      </c>
      <c r="CH83" s="24" t="s">
        <v>85</v>
      </c>
      <c r="CI83" s="23"/>
      <c r="CJ83" s="24" t="s">
        <v>7682</v>
      </c>
      <c r="CK83" s="24">
        <v>1</v>
      </c>
      <c r="CL83" s="24">
        <v>2</v>
      </c>
      <c r="CM83" s="24">
        <v>1</v>
      </c>
      <c r="CN83" s="23"/>
    </row>
    <row r="84" spans="1:92" x14ac:dyDescent="0.2">
      <c r="A84" s="25">
        <v>42381.435301481484</v>
      </c>
      <c r="B84" s="24">
        <v>5</v>
      </c>
      <c r="C84" s="24">
        <v>4</v>
      </c>
      <c r="D84" s="24">
        <v>2</v>
      </c>
      <c r="E84" s="24">
        <v>1</v>
      </c>
      <c r="F84" s="24">
        <v>5</v>
      </c>
      <c r="G84" s="24">
        <v>5</v>
      </c>
      <c r="H84" s="24">
        <v>2</v>
      </c>
      <c r="I84" s="24">
        <v>4</v>
      </c>
      <c r="J84" s="24">
        <v>4</v>
      </c>
      <c r="K84" s="24">
        <v>3</v>
      </c>
      <c r="L84" s="24">
        <v>3</v>
      </c>
      <c r="M84" s="24">
        <v>4</v>
      </c>
      <c r="N84" s="24">
        <v>2</v>
      </c>
      <c r="O84" s="24">
        <v>4</v>
      </c>
      <c r="P84" s="24">
        <v>4</v>
      </c>
      <c r="Q84" s="24">
        <v>5</v>
      </c>
      <c r="R84" s="24">
        <v>4</v>
      </c>
      <c r="S84" s="24">
        <v>2</v>
      </c>
      <c r="T84" s="24">
        <v>3</v>
      </c>
      <c r="U84" s="23"/>
      <c r="V84" s="23"/>
      <c r="W84" s="24">
        <v>5</v>
      </c>
      <c r="X84" s="24">
        <v>5</v>
      </c>
      <c r="Y84" s="24">
        <v>5</v>
      </c>
      <c r="Z84" s="24">
        <v>5</v>
      </c>
      <c r="AA84" s="24">
        <v>5</v>
      </c>
      <c r="AB84" s="24">
        <v>5</v>
      </c>
      <c r="AC84" s="24">
        <v>5</v>
      </c>
      <c r="AD84" s="24">
        <v>2</v>
      </c>
      <c r="AE84" s="24">
        <v>1</v>
      </c>
      <c r="AF84" s="24">
        <v>5</v>
      </c>
      <c r="AG84" s="24">
        <v>5</v>
      </c>
      <c r="AH84" s="24">
        <v>5</v>
      </c>
      <c r="AI84" s="24">
        <v>5</v>
      </c>
      <c r="AJ84" s="24">
        <v>5</v>
      </c>
      <c r="AK84" s="24">
        <v>5</v>
      </c>
      <c r="AL84" s="24">
        <v>3</v>
      </c>
      <c r="AM84" s="24">
        <v>5</v>
      </c>
      <c r="AN84" s="24">
        <v>5</v>
      </c>
      <c r="AO84" s="24">
        <v>3</v>
      </c>
      <c r="AP84" s="24">
        <v>5</v>
      </c>
      <c r="AQ84" s="24">
        <v>5</v>
      </c>
      <c r="AR84" s="24">
        <v>4</v>
      </c>
      <c r="AS84" s="24">
        <v>3</v>
      </c>
      <c r="AT84" s="24">
        <v>4</v>
      </c>
      <c r="AU84" s="24">
        <v>2</v>
      </c>
      <c r="AV84" s="24">
        <v>4</v>
      </c>
      <c r="AW84" s="24">
        <v>5</v>
      </c>
      <c r="AX84" s="24">
        <v>5</v>
      </c>
      <c r="AY84" s="24">
        <v>4</v>
      </c>
      <c r="AZ84" s="24">
        <v>3</v>
      </c>
      <c r="BA84" s="24">
        <v>4</v>
      </c>
      <c r="BB84" s="23"/>
      <c r="BC84" s="23"/>
      <c r="BD84" s="23"/>
      <c r="BE84" s="24">
        <v>5</v>
      </c>
      <c r="BF84" s="24">
        <v>5</v>
      </c>
      <c r="BG84" s="24">
        <v>5</v>
      </c>
      <c r="BH84" s="24">
        <v>5</v>
      </c>
      <c r="BI84" s="24">
        <v>5</v>
      </c>
      <c r="BJ84" s="24">
        <v>5</v>
      </c>
      <c r="BK84" s="24" t="s">
        <v>85</v>
      </c>
      <c r="BL84" s="24" t="s">
        <v>85</v>
      </c>
      <c r="BM84" s="24" t="s">
        <v>85</v>
      </c>
      <c r="BN84" s="24" t="s">
        <v>85</v>
      </c>
      <c r="BO84" s="24" t="s">
        <v>85</v>
      </c>
      <c r="BP84" s="24" t="s">
        <v>86</v>
      </c>
      <c r="BQ84" s="24" t="s">
        <v>125</v>
      </c>
      <c r="BR84" s="24" t="s">
        <v>85</v>
      </c>
      <c r="BS84" s="24" t="s">
        <v>85</v>
      </c>
      <c r="BT84" s="24" t="s">
        <v>85</v>
      </c>
      <c r="BU84" s="24" t="s">
        <v>85</v>
      </c>
      <c r="BV84" s="24" t="s">
        <v>271</v>
      </c>
      <c r="BW84" s="24" t="s">
        <v>105</v>
      </c>
      <c r="BX84" s="24" t="s">
        <v>106</v>
      </c>
      <c r="BY84" s="24" t="s">
        <v>159</v>
      </c>
      <c r="BZ84" s="24" t="s">
        <v>679</v>
      </c>
      <c r="CA84" s="24" t="s">
        <v>109</v>
      </c>
      <c r="CB84" s="24" t="s">
        <v>191</v>
      </c>
      <c r="CC84" s="24" t="s">
        <v>7683</v>
      </c>
      <c r="CD84" s="24" t="s">
        <v>7543</v>
      </c>
      <c r="CE84" s="24" t="s">
        <v>164</v>
      </c>
      <c r="CF84" s="24" t="s">
        <v>446</v>
      </c>
      <c r="CG84" s="24" t="s">
        <v>7684</v>
      </c>
      <c r="CH84" s="24" t="s">
        <v>85</v>
      </c>
      <c r="CI84" s="23"/>
      <c r="CJ84" s="24" t="s">
        <v>7685</v>
      </c>
      <c r="CK84" s="24">
        <v>4</v>
      </c>
      <c r="CL84" s="24">
        <v>5</v>
      </c>
      <c r="CM84" s="24">
        <v>3</v>
      </c>
      <c r="CN84" s="23"/>
    </row>
    <row r="85" spans="1:92" x14ac:dyDescent="0.2">
      <c r="A85" s="25">
        <v>42381.436979456019</v>
      </c>
      <c r="B85" s="24">
        <v>2</v>
      </c>
      <c r="C85" s="24">
        <v>5</v>
      </c>
      <c r="D85" s="24">
        <v>4</v>
      </c>
      <c r="E85" s="24">
        <v>4</v>
      </c>
      <c r="F85" s="24">
        <v>1</v>
      </c>
      <c r="G85" s="24">
        <v>5</v>
      </c>
      <c r="H85" s="24">
        <v>5</v>
      </c>
      <c r="I85" s="24">
        <v>5</v>
      </c>
      <c r="J85" s="24">
        <v>4</v>
      </c>
      <c r="K85" s="24">
        <v>2</v>
      </c>
      <c r="L85" s="24">
        <v>2</v>
      </c>
      <c r="M85" s="24">
        <v>2</v>
      </c>
      <c r="N85" s="24">
        <v>4</v>
      </c>
      <c r="O85" s="24">
        <v>2</v>
      </c>
      <c r="P85" s="24">
        <v>3</v>
      </c>
      <c r="Q85" s="24">
        <v>5</v>
      </c>
      <c r="R85" s="24">
        <v>4</v>
      </c>
      <c r="S85" s="24">
        <v>2</v>
      </c>
      <c r="T85" s="24">
        <v>3</v>
      </c>
      <c r="U85" s="23"/>
      <c r="V85" s="23"/>
      <c r="W85" s="24">
        <v>5</v>
      </c>
      <c r="X85" s="24">
        <v>3</v>
      </c>
      <c r="Y85" s="24">
        <v>4</v>
      </c>
      <c r="Z85" s="24">
        <v>3</v>
      </c>
      <c r="AA85" s="24">
        <v>5</v>
      </c>
      <c r="AB85" s="24">
        <v>4</v>
      </c>
      <c r="AC85" s="24">
        <v>4</v>
      </c>
      <c r="AD85" s="24">
        <v>3</v>
      </c>
      <c r="AE85" s="24">
        <v>3</v>
      </c>
      <c r="AF85" s="24">
        <v>4</v>
      </c>
      <c r="AG85" s="24">
        <v>4</v>
      </c>
      <c r="AH85" s="24">
        <v>5</v>
      </c>
      <c r="AI85" s="24">
        <v>4</v>
      </c>
      <c r="AJ85" s="24">
        <v>2</v>
      </c>
      <c r="AK85" s="24">
        <v>5</v>
      </c>
      <c r="AL85" s="24">
        <v>4</v>
      </c>
      <c r="AM85" s="24">
        <v>1</v>
      </c>
      <c r="AN85" s="24">
        <v>5</v>
      </c>
      <c r="AO85" s="24">
        <v>5</v>
      </c>
      <c r="AP85" s="24">
        <v>4</v>
      </c>
      <c r="AQ85" s="24">
        <v>4</v>
      </c>
      <c r="AR85" s="24">
        <v>3</v>
      </c>
      <c r="AS85" s="24">
        <v>2</v>
      </c>
      <c r="AT85" s="24">
        <v>2</v>
      </c>
      <c r="AU85" s="24">
        <v>4</v>
      </c>
      <c r="AV85" s="24">
        <v>2</v>
      </c>
      <c r="AW85" s="24">
        <v>4</v>
      </c>
      <c r="AX85" s="24">
        <v>5</v>
      </c>
      <c r="AY85" s="24">
        <v>5</v>
      </c>
      <c r="AZ85" s="24">
        <v>2</v>
      </c>
      <c r="BA85" s="24">
        <v>3</v>
      </c>
      <c r="BB85" s="23"/>
      <c r="BC85" s="23"/>
      <c r="BD85" s="23"/>
      <c r="BE85" s="24">
        <v>5</v>
      </c>
      <c r="BF85" s="24">
        <v>4</v>
      </c>
      <c r="BG85" s="24">
        <v>2</v>
      </c>
      <c r="BH85" s="24">
        <v>3</v>
      </c>
      <c r="BI85" s="24">
        <v>4</v>
      </c>
      <c r="BJ85" s="24">
        <v>4</v>
      </c>
      <c r="BK85" s="24" t="s">
        <v>85</v>
      </c>
      <c r="BL85" s="24" t="s">
        <v>85</v>
      </c>
      <c r="BM85" s="24" t="s">
        <v>85</v>
      </c>
      <c r="BN85" s="24" t="s">
        <v>86</v>
      </c>
      <c r="BO85" s="24" t="s">
        <v>85</v>
      </c>
      <c r="BP85" s="24" t="s">
        <v>86</v>
      </c>
      <c r="BQ85" s="24" t="s">
        <v>86</v>
      </c>
      <c r="BR85" s="24" t="s">
        <v>85</v>
      </c>
      <c r="BS85" s="24" t="s">
        <v>86</v>
      </c>
      <c r="BT85" s="24" t="s">
        <v>86</v>
      </c>
      <c r="BU85" s="24" t="s">
        <v>85</v>
      </c>
      <c r="BV85" s="24" t="s">
        <v>1170</v>
      </c>
      <c r="BW85" s="24" t="s">
        <v>105</v>
      </c>
      <c r="BX85" s="24" t="s">
        <v>106</v>
      </c>
      <c r="BY85" s="24" t="s">
        <v>159</v>
      </c>
      <c r="BZ85" s="24" t="s">
        <v>160</v>
      </c>
      <c r="CA85" s="24" t="s">
        <v>109</v>
      </c>
      <c r="CB85" s="24" t="s">
        <v>110</v>
      </c>
      <c r="CC85" s="24" t="s">
        <v>7686</v>
      </c>
      <c r="CD85" s="24" t="s">
        <v>221</v>
      </c>
      <c r="CE85" s="24" t="s">
        <v>7665</v>
      </c>
      <c r="CF85" s="24" t="s">
        <v>114</v>
      </c>
      <c r="CG85" s="24" t="s">
        <v>115</v>
      </c>
      <c r="CH85" s="24" t="s">
        <v>86</v>
      </c>
      <c r="CI85" s="23"/>
      <c r="CJ85" s="23"/>
      <c r="CK85" s="24">
        <v>4</v>
      </c>
      <c r="CL85" s="24">
        <v>4</v>
      </c>
      <c r="CM85" s="24">
        <v>2</v>
      </c>
      <c r="CN85" s="23"/>
    </row>
    <row r="86" spans="1:92" x14ac:dyDescent="0.2">
      <c r="A86" s="25">
        <v>42381.440268379629</v>
      </c>
      <c r="B86" s="24">
        <v>3</v>
      </c>
      <c r="C86" s="24">
        <v>3</v>
      </c>
      <c r="D86" s="24">
        <v>2</v>
      </c>
      <c r="E86" s="24">
        <v>2</v>
      </c>
      <c r="F86" s="24">
        <v>2</v>
      </c>
      <c r="G86" s="24">
        <v>3</v>
      </c>
      <c r="H86" s="24">
        <v>1</v>
      </c>
      <c r="I86" s="24">
        <v>3</v>
      </c>
      <c r="J86" s="24">
        <v>1</v>
      </c>
      <c r="K86" s="24">
        <v>1</v>
      </c>
      <c r="L86" s="24">
        <v>4</v>
      </c>
      <c r="M86" s="24">
        <v>2</v>
      </c>
      <c r="N86" s="24">
        <v>4</v>
      </c>
      <c r="O86" s="24">
        <v>1</v>
      </c>
      <c r="P86" s="24">
        <v>2</v>
      </c>
      <c r="Q86" s="24">
        <v>2</v>
      </c>
      <c r="R86" s="24">
        <v>2</v>
      </c>
      <c r="S86" s="24">
        <v>5</v>
      </c>
      <c r="T86" s="24">
        <v>4</v>
      </c>
      <c r="U86" s="23"/>
      <c r="V86" s="23"/>
      <c r="W86" s="24">
        <v>1</v>
      </c>
      <c r="X86" s="24">
        <v>1</v>
      </c>
      <c r="Y86" s="24">
        <v>1</v>
      </c>
      <c r="Z86" s="24">
        <v>1</v>
      </c>
      <c r="AA86" s="24">
        <v>3</v>
      </c>
      <c r="AB86" s="24">
        <v>1</v>
      </c>
      <c r="AC86" s="24">
        <v>1</v>
      </c>
      <c r="AD86" s="24">
        <v>1</v>
      </c>
      <c r="AE86" s="24">
        <v>3</v>
      </c>
      <c r="AF86" s="24">
        <v>3</v>
      </c>
      <c r="AG86" s="24">
        <v>3</v>
      </c>
      <c r="AH86" s="24">
        <v>5</v>
      </c>
      <c r="AI86" s="24">
        <v>3</v>
      </c>
      <c r="AJ86" s="24">
        <v>3</v>
      </c>
      <c r="AK86" s="24">
        <v>5</v>
      </c>
      <c r="AL86" s="24">
        <v>1</v>
      </c>
      <c r="AM86" s="24">
        <v>4</v>
      </c>
      <c r="AN86" s="24">
        <v>3</v>
      </c>
      <c r="AO86" s="24">
        <v>1</v>
      </c>
      <c r="AP86" s="24">
        <v>3</v>
      </c>
      <c r="AQ86" s="24">
        <v>1</v>
      </c>
      <c r="AR86" s="24">
        <v>1</v>
      </c>
      <c r="AS86" s="24">
        <v>5</v>
      </c>
      <c r="AT86" s="24">
        <v>3</v>
      </c>
      <c r="AU86" s="24">
        <v>3</v>
      </c>
      <c r="AV86" s="24">
        <v>1</v>
      </c>
      <c r="AW86" s="24">
        <v>4</v>
      </c>
      <c r="AX86" s="24">
        <v>1</v>
      </c>
      <c r="AY86" s="24">
        <v>2</v>
      </c>
      <c r="AZ86" s="24">
        <v>5</v>
      </c>
      <c r="BA86" s="24">
        <v>4</v>
      </c>
      <c r="BB86" s="23"/>
      <c r="BC86" s="23"/>
      <c r="BD86" s="23"/>
      <c r="BE86" s="24">
        <v>5</v>
      </c>
      <c r="BF86" s="24">
        <v>5</v>
      </c>
      <c r="BG86" s="24">
        <v>4</v>
      </c>
      <c r="BH86" s="24">
        <v>3</v>
      </c>
      <c r="BI86" s="24">
        <v>2</v>
      </c>
      <c r="BJ86" s="24">
        <v>3</v>
      </c>
      <c r="BK86" s="24" t="s">
        <v>85</v>
      </c>
      <c r="BL86" s="24" t="s">
        <v>85</v>
      </c>
      <c r="BM86" s="24" t="s">
        <v>85</v>
      </c>
      <c r="BN86" s="24" t="s">
        <v>86</v>
      </c>
      <c r="BO86" s="24" t="s">
        <v>85</v>
      </c>
      <c r="BP86" s="24" t="s">
        <v>86</v>
      </c>
      <c r="BQ86" s="24" t="s">
        <v>86</v>
      </c>
      <c r="BR86" s="24" t="s">
        <v>86</v>
      </c>
      <c r="BS86" s="24" t="s">
        <v>85</v>
      </c>
      <c r="BT86" s="24" t="s">
        <v>85</v>
      </c>
      <c r="BU86" s="24" t="s">
        <v>85</v>
      </c>
      <c r="BV86" s="24" t="s">
        <v>1141</v>
      </c>
      <c r="BW86" s="24" t="s">
        <v>105</v>
      </c>
      <c r="BX86" s="24" t="s">
        <v>528</v>
      </c>
      <c r="BY86" s="24" t="s">
        <v>107</v>
      </c>
      <c r="BZ86" s="24" t="s">
        <v>134</v>
      </c>
      <c r="CA86" s="24" t="s">
        <v>415</v>
      </c>
      <c r="CB86" s="24" t="s">
        <v>387</v>
      </c>
      <c r="CC86" s="24" t="s">
        <v>620</v>
      </c>
      <c r="CD86" s="24" t="s">
        <v>164</v>
      </c>
      <c r="CE86" s="24" t="s">
        <v>165</v>
      </c>
      <c r="CF86" s="24" t="s">
        <v>4611</v>
      </c>
      <c r="CG86" s="24" t="s">
        <v>115</v>
      </c>
      <c r="CH86" s="24" t="s">
        <v>85</v>
      </c>
      <c r="CI86" s="23"/>
      <c r="CJ86" s="23"/>
      <c r="CK86" s="24">
        <v>2</v>
      </c>
      <c r="CL86" s="24">
        <v>2</v>
      </c>
      <c r="CM86" s="24">
        <v>1</v>
      </c>
      <c r="CN86" s="23"/>
    </row>
    <row r="87" spans="1:92" x14ac:dyDescent="0.2">
      <c r="A87" s="25">
        <v>42381.44606642361</v>
      </c>
      <c r="B87" s="24">
        <v>3</v>
      </c>
      <c r="C87" s="24">
        <v>5</v>
      </c>
      <c r="D87" s="24">
        <v>3</v>
      </c>
      <c r="E87" s="24">
        <v>4</v>
      </c>
      <c r="F87" s="24">
        <v>4</v>
      </c>
      <c r="G87" s="24">
        <v>5</v>
      </c>
      <c r="H87" s="24">
        <v>5</v>
      </c>
      <c r="I87" s="24">
        <v>4</v>
      </c>
      <c r="J87" s="24">
        <v>4</v>
      </c>
      <c r="K87" s="24">
        <v>4</v>
      </c>
      <c r="L87" s="24">
        <v>1</v>
      </c>
      <c r="M87" s="24">
        <v>4</v>
      </c>
      <c r="N87" s="24">
        <v>4</v>
      </c>
      <c r="O87" s="24">
        <v>3</v>
      </c>
      <c r="P87" s="24">
        <v>3</v>
      </c>
      <c r="Q87" s="24">
        <v>4</v>
      </c>
      <c r="R87" s="24">
        <v>4</v>
      </c>
      <c r="S87" s="24">
        <v>3</v>
      </c>
      <c r="T87" s="24">
        <v>1</v>
      </c>
      <c r="U87" s="23"/>
      <c r="V87" s="23"/>
      <c r="W87" s="24">
        <v>4</v>
      </c>
      <c r="X87" s="24">
        <v>4</v>
      </c>
      <c r="Y87" s="24">
        <v>4</v>
      </c>
      <c r="Z87" s="24">
        <v>3</v>
      </c>
      <c r="AA87" s="24">
        <v>4</v>
      </c>
      <c r="AB87" s="24">
        <v>2</v>
      </c>
      <c r="AC87" s="24">
        <v>4</v>
      </c>
      <c r="AD87" s="24">
        <v>3</v>
      </c>
      <c r="AE87" s="24">
        <v>4</v>
      </c>
      <c r="AF87" s="24">
        <v>5</v>
      </c>
      <c r="AG87" s="24">
        <v>4</v>
      </c>
      <c r="AH87" s="24">
        <v>4</v>
      </c>
      <c r="AI87" s="24">
        <v>3</v>
      </c>
      <c r="AJ87" s="24">
        <v>4</v>
      </c>
      <c r="AK87" s="24">
        <v>4</v>
      </c>
      <c r="AL87" s="24">
        <v>4</v>
      </c>
      <c r="AM87" s="24">
        <v>5</v>
      </c>
      <c r="AN87" s="24">
        <v>4</v>
      </c>
      <c r="AO87" s="24">
        <v>4</v>
      </c>
      <c r="AP87" s="24">
        <v>5</v>
      </c>
      <c r="AQ87" s="24">
        <v>4</v>
      </c>
      <c r="AR87" s="24">
        <v>4</v>
      </c>
      <c r="AS87" s="24">
        <v>4</v>
      </c>
      <c r="AT87" s="24">
        <v>4</v>
      </c>
      <c r="AU87" s="24">
        <v>2</v>
      </c>
      <c r="AV87" s="24">
        <v>4</v>
      </c>
      <c r="AW87" s="24">
        <v>4</v>
      </c>
      <c r="AX87" s="24">
        <v>4</v>
      </c>
      <c r="AY87" s="24">
        <v>2</v>
      </c>
      <c r="AZ87" s="24">
        <v>3</v>
      </c>
      <c r="BA87" s="24">
        <v>1</v>
      </c>
      <c r="BB87" s="23"/>
      <c r="BC87" s="23"/>
      <c r="BD87" s="23"/>
      <c r="BE87" s="24">
        <v>5</v>
      </c>
      <c r="BF87" s="24">
        <v>5</v>
      </c>
      <c r="BG87" s="24">
        <v>5</v>
      </c>
      <c r="BH87" s="24">
        <v>5</v>
      </c>
      <c r="BI87" s="24">
        <v>5</v>
      </c>
      <c r="BJ87" s="24">
        <v>5</v>
      </c>
      <c r="BK87" s="24" t="s">
        <v>86</v>
      </c>
      <c r="BL87" s="24" t="s">
        <v>86</v>
      </c>
      <c r="BM87" s="24" t="s">
        <v>86</v>
      </c>
      <c r="BN87" s="24" t="s">
        <v>86</v>
      </c>
      <c r="BO87" s="24" t="s">
        <v>85</v>
      </c>
      <c r="BP87" s="24" t="s">
        <v>86</v>
      </c>
      <c r="BQ87" s="24" t="s">
        <v>125</v>
      </c>
      <c r="BR87" s="24" t="s">
        <v>85</v>
      </c>
      <c r="BS87" s="24" t="s">
        <v>85</v>
      </c>
      <c r="BT87" s="24" t="s">
        <v>85</v>
      </c>
      <c r="BU87" s="24" t="s">
        <v>85</v>
      </c>
      <c r="BV87" s="24" t="s">
        <v>383</v>
      </c>
      <c r="BW87" s="24" t="s">
        <v>105</v>
      </c>
      <c r="BX87" s="24" t="s">
        <v>106</v>
      </c>
      <c r="BY87" s="24" t="s">
        <v>159</v>
      </c>
      <c r="BZ87" s="24" t="s">
        <v>160</v>
      </c>
      <c r="CA87" s="24" t="s">
        <v>109</v>
      </c>
      <c r="CB87" s="24" t="s">
        <v>110</v>
      </c>
      <c r="CC87" s="24" t="s">
        <v>7687</v>
      </c>
      <c r="CD87" s="24" t="s">
        <v>138</v>
      </c>
      <c r="CE87" s="24" t="s">
        <v>250</v>
      </c>
      <c r="CF87" s="24" t="s">
        <v>114</v>
      </c>
      <c r="CG87" s="24" t="s">
        <v>115</v>
      </c>
      <c r="CH87" s="24" t="s">
        <v>86</v>
      </c>
      <c r="CI87" s="23"/>
      <c r="CJ87" s="23"/>
      <c r="CK87" s="24">
        <v>4</v>
      </c>
      <c r="CL87" s="24">
        <v>5</v>
      </c>
      <c r="CM87" s="24">
        <v>3</v>
      </c>
      <c r="CN87" s="23"/>
    </row>
    <row r="88" spans="1:92" x14ac:dyDescent="0.2">
      <c r="A88" s="25">
        <v>42381.447318449078</v>
      </c>
      <c r="B88" s="24">
        <v>3</v>
      </c>
      <c r="C88" s="24">
        <v>4</v>
      </c>
      <c r="D88" s="24">
        <v>2</v>
      </c>
      <c r="E88" s="24">
        <v>3</v>
      </c>
      <c r="F88" s="24">
        <v>3</v>
      </c>
      <c r="G88" s="24">
        <v>5</v>
      </c>
      <c r="H88" s="24">
        <v>2</v>
      </c>
      <c r="I88" s="24">
        <v>5</v>
      </c>
      <c r="J88" s="24">
        <v>3</v>
      </c>
      <c r="K88" s="24">
        <v>5</v>
      </c>
      <c r="L88" s="24">
        <v>4</v>
      </c>
      <c r="M88" s="24">
        <v>5</v>
      </c>
      <c r="N88" s="24">
        <v>3</v>
      </c>
      <c r="O88" s="24">
        <v>4</v>
      </c>
      <c r="P88" s="24">
        <v>5</v>
      </c>
      <c r="Q88" s="24">
        <v>4</v>
      </c>
      <c r="R88" s="24">
        <v>4</v>
      </c>
      <c r="S88" s="24">
        <v>2</v>
      </c>
      <c r="T88" s="24">
        <v>3</v>
      </c>
      <c r="U88" s="23"/>
      <c r="V88" s="23"/>
      <c r="W88" s="24">
        <v>5</v>
      </c>
      <c r="X88" s="24">
        <v>3</v>
      </c>
      <c r="Y88" s="24">
        <v>5</v>
      </c>
      <c r="Z88" s="24">
        <v>5</v>
      </c>
      <c r="AA88" s="24">
        <v>3</v>
      </c>
      <c r="AB88" s="24">
        <v>5</v>
      </c>
      <c r="AC88" s="24">
        <v>3</v>
      </c>
      <c r="AD88" s="24">
        <v>5</v>
      </c>
      <c r="AE88" s="24">
        <v>5</v>
      </c>
      <c r="AF88" s="24">
        <v>5</v>
      </c>
      <c r="AG88" s="24">
        <v>5</v>
      </c>
      <c r="AH88" s="24">
        <v>5</v>
      </c>
      <c r="AI88" s="24">
        <v>3</v>
      </c>
      <c r="AJ88" s="24">
        <v>4</v>
      </c>
      <c r="AK88" s="24">
        <v>3</v>
      </c>
      <c r="AL88" s="24">
        <v>4</v>
      </c>
      <c r="AM88" s="24">
        <v>3</v>
      </c>
      <c r="AN88" s="24">
        <v>4</v>
      </c>
      <c r="AO88" s="24">
        <v>2</v>
      </c>
      <c r="AP88" s="24">
        <v>3</v>
      </c>
      <c r="AQ88" s="24">
        <v>3</v>
      </c>
      <c r="AR88" s="24">
        <v>4</v>
      </c>
      <c r="AS88" s="24">
        <v>5</v>
      </c>
      <c r="AT88" s="24">
        <v>5</v>
      </c>
      <c r="AU88" s="24">
        <v>4</v>
      </c>
      <c r="AV88" s="24">
        <v>3</v>
      </c>
      <c r="AW88" s="24">
        <v>4</v>
      </c>
      <c r="AX88" s="24">
        <v>5</v>
      </c>
      <c r="AY88" s="24">
        <v>4</v>
      </c>
      <c r="AZ88" s="24">
        <v>3</v>
      </c>
      <c r="BA88" s="24">
        <v>2</v>
      </c>
      <c r="BB88" s="23"/>
      <c r="BC88" s="23"/>
      <c r="BD88" s="23"/>
      <c r="BE88" s="24">
        <v>5</v>
      </c>
      <c r="BF88" s="24">
        <v>4</v>
      </c>
      <c r="BG88" s="24">
        <v>4</v>
      </c>
      <c r="BH88" s="24">
        <v>4</v>
      </c>
      <c r="BI88" s="24">
        <v>4</v>
      </c>
      <c r="BJ88" s="24">
        <v>5</v>
      </c>
      <c r="BK88" s="24" t="s">
        <v>86</v>
      </c>
      <c r="BL88" s="24" t="s">
        <v>86</v>
      </c>
      <c r="BM88" s="24" t="s">
        <v>86</v>
      </c>
      <c r="BN88" s="24" t="s">
        <v>86</v>
      </c>
      <c r="BO88" s="24" t="s">
        <v>86</v>
      </c>
      <c r="BP88" s="24" t="s">
        <v>86</v>
      </c>
      <c r="BQ88" s="24" t="s">
        <v>86</v>
      </c>
      <c r="BR88" s="24" t="s">
        <v>125</v>
      </c>
      <c r="BS88" s="24" t="s">
        <v>125</v>
      </c>
      <c r="BT88" s="24" t="s">
        <v>125</v>
      </c>
      <c r="BU88" s="24" t="s">
        <v>85</v>
      </c>
      <c r="BV88" s="24" t="s">
        <v>185</v>
      </c>
      <c r="BW88" s="24" t="s">
        <v>105</v>
      </c>
      <c r="BX88" s="24" t="s">
        <v>1201</v>
      </c>
      <c r="BY88" s="24" t="s">
        <v>107</v>
      </c>
      <c r="BZ88" s="24" t="s">
        <v>134</v>
      </c>
      <c r="CA88" s="24" t="s">
        <v>109</v>
      </c>
      <c r="CB88" s="24" t="s">
        <v>110</v>
      </c>
      <c r="CC88" s="24" t="s">
        <v>7688</v>
      </c>
      <c r="CD88" s="24" t="s">
        <v>7689</v>
      </c>
      <c r="CE88" s="24" t="s">
        <v>7639</v>
      </c>
      <c r="CF88" s="24" t="s">
        <v>4433</v>
      </c>
      <c r="CG88" s="24" t="s">
        <v>2409</v>
      </c>
      <c r="CH88" s="24" t="s">
        <v>125</v>
      </c>
      <c r="CI88" s="23"/>
      <c r="CJ88" s="23"/>
      <c r="CK88" s="24">
        <v>1</v>
      </c>
      <c r="CL88" s="24">
        <v>3</v>
      </c>
      <c r="CM88" s="24" t="s">
        <v>118</v>
      </c>
      <c r="CN88" s="23"/>
    </row>
    <row r="89" spans="1:92" x14ac:dyDescent="0.2">
      <c r="A89" s="25">
        <v>42381.451975115742</v>
      </c>
      <c r="B89" s="24">
        <v>3</v>
      </c>
      <c r="C89" s="24">
        <v>4</v>
      </c>
      <c r="D89" s="24">
        <v>3</v>
      </c>
      <c r="E89" s="24">
        <v>4</v>
      </c>
      <c r="F89" s="24">
        <v>4</v>
      </c>
      <c r="G89" s="24">
        <v>4</v>
      </c>
      <c r="H89" s="24">
        <v>2</v>
      </c>
      <c r="I89" s="24">
        <v>2</v>
      </c>
      <c r="J89" s="24">
        <v>3</v>
      </c>
      <c r="K89" s="24">
        <v>4</v>
      </c>
      <c r="L89" s="24">
        <v>5</v>
      </c>
      <c r="M89" s="24">
        <v>3</v>
      </c>
      <c r="N89" s="24">
        <v>3</v>
      </c>
      <c r="O89" s="24">
        <v>4</v>
      </c>
      <c r="P89" s="24">
        <v>4</v>
      </c>
      <c r="Q89" s="24">
        <v>5</v>
      </c>
      <c r="R89" s="24">
        <v>3</v>
      </c>
      <c r="S89" s="24">
        <v>2</v>
      </c>
      <c r="T89" s="24">
        <v>4</v>
      </c>
      <c r="U89" s="23"/>
      <c r="V89" s="23"/>
      <c r="W89" s="24">
        <v>5</v>
      </c>
      <c r="X89" s="24">
        <v>5</v>
      </c>
      <c r="Y89" s="24">
        <v>5</v>
      </c>
      <c r="Z89" s="24">
        <v>5</v>
      </c>
      <c r="AA89" s="24">
        <v>4</v>
      </c>
      <c r="AB89" s="24">
        <v>3</v>
      </c>
      <c r="AC89" s="24">
        <v>5</v>
      </c>
      <c r="AD89" s="24">
        <v>5</v>
      </c>
      <c r="AE89" s="24">
        <v>5</v>
      </c>
      <c r="AF89" s="24">
        <v>5</v>
      </c>
      <c r="AG89" s="24">
        <v>5</v>
      </c>
      <c r="AH89" s="24">
        <v>5</v>
      </c>
      <c r="AI89" s="24">
        <v>5</v>
      </c>
      <c r="AJ89" s="24">
        <v>3</v>
      </c>
      <c r="AK89" s="24">
        <v>3</v>
      </c>
      <c r="AL89" s="24">
        <v>4</v>
      </c>
      <c r="AM89" s="24">
        <v>4</v>
      </c>
      <c r="AN89" s="24">
        <v>3</v>
      </c>
      <c r="AO89" s="24">
        <v>3</v>
      </c>
      <c r="AP89" s="24">
        <v>3</v>
      </c>
      <c r="AQ89" s="24">
        <v>3</v>
      </c>
      <c r="AR89" s="24">
        <v>4</v>
      </c>
      <c r="AS89" s="24">
        <v>5</v>
      </c>
      <c r="AT89" s="24">
        <v>4</v>
      </c>
      <c r="AU89" s="24">
        <v>3</v>
      </c>
      <c r="AV89" s="24">
        <v>4</v>
      </c>
      <c r="AW89" s="24">
        <v>3</v>
      </c>
      <c r="AX89" s="24">
        <v>5</v>
      </c>
      <c r="AY89" s="24">
        <v>3</v>
      </c>
      <c r="AZ89" s="24">
        <v>3</v>
      </c>
      <c r="BA89" s="24">
        <v>3</v>
      </c>
      <c r="BB89" s="23"/>
      <c r="BC89" s="23"/>
      <c r="BD89" s="23"/>
      <c r="BE89" s="24">
        <v>5</v>
      </c>
      <c r="BF89" s="24">
        <v>4</v>
      </c>
      <c r="BG89" s="24">
        <v>5</v>
      </c>
      <c r="BH89" s="24">
        <v>4</v>
      </c>
      <c r="BI89" s="24">
        <v>5</v>
      </c>
      <c r="BJ89" s="24">
        <v>5</v>
      </c>
      <c r="BK89" s="24" t="s">
        <v>85</v>
      </c>
      <c r="BL89" s="24" t="s">
        <v>85</v>
      </c>
      <c r="BM89" s="24" t="s">
        <v>85</v>
      </c>
      <c r="BN89" s="24" t="s">
        <v>85</v>
      </c>
      <c r="BO89" s="24" t="s">
        <v>85</v>
      </c>
      <c r="BP89" s="24" t="s">
        <v>85</v>
      </c>
      <c r="BQ89" s="24" t="s">
        <v>86</v>
      </c>
      <c r="BR89" s="24" t="s">
        <v>85</v>
      </c>
      <c r="BS89" s="24" t="s">
        <v>85</v>
      </c>
      <c r="BT89" s="24" t="s">
        <v>85</v>
      </c>
      <c r="BU89" s="24" t="s">
        <v>85</v>
      </c>
      <c r="BV89" s="24" t="s">
        <v>271</v>
      </c>
      <c r="BW89" s="24" t="s">
        <v>3030</v>
      </c>
      <c r="BX89" s="24" t="s">
        <v>7690</v>
      </c>
      <c r="BY89" s="24" t="s">
        <v>159</v>
      </c>
      <c r="BZ89" s="24" t="s">
        <v>134</v>
      </c>
      <c r="CA89" s="24" t="s">
        <v>415</v>
      </c>
      <c r="CB89" s="24" t="s">
        <v>191</v>
      </c>
      <c r="CC89" s="24" t="s">
        <v>7691</v>
      </c>
      <c r="CD89" s="24" t="s">
        <v>7543</v>
      </c>
      <c r="CE89" s="24" t="s">
        <v>7635</v>
      </c>
      <c r="CF89" s="24" t="s">
        <v>2266</v>
      </c>
      <c r="CG89" s="24" t="s">
        <v>7692</v>
      </c>
      <c r="CH89" s="24" t="s">
        <v>85</v>
      </c>
      <c r="CI89" s="23"/>
      <c r="CJ89" s="23"/>
      <c r="CK89" s="24">
        <v>4</v>
      </c>
      <c r="CL89" s="24">
        <v>5</v>
      </c>
      <c r="CM89" s="24">
        <v>3</v>
      </c>
      <c r="CN89" s="23"/>
    </row>
    <row r="90" spans="1:92" x14ac:dyDescent="0.2">
      <c r="A90" s="25">
        <v>42381.455865856478</v>
      </c>
      <c r="B90" s="24">
        <v>3</v>
      </c>
      <c r="C90" s="24">
        <v>5</v>
      </c>
      <c r="D90" s="24">
        <v>5</v>
      </c>
      <c r="E90" s="24">
        <v>5</v>
      </c>
      <c r="F90" s="24">
        <v>3</v>
      </c>
      <c r="G90" s="24">
        <v>5</v>
      </c>
      <c r="H90" s="24">
        <v>5</v>
      </c>
      <c r="I90" s="24">
        <v>5</v>
      </c>
      <c r="J90" s="24">
        <v>4</v>
      </c>
      <c r="K90" s="24">
        <v>5</v>
      </c>
      <c r="L90" s="24">
        <v>4</v>
      </c>
      <c r="M90" s="24">
        <v>4</v>
      </c>
      <c r="N90" s="24">
        <v>3</v>
      </c>
      <c r="O90" s="24">
        <v>3</v>
      </c>
      <c r="P90" s="24">
        <v>4</v>
      </c>
      <c r="Q90" s="24">
        <v>4</v>
      </c>
      <c r="R90" s="24">
        <v>4</v>
      </c>
      <c r="S90" s="24">
        <v>1</v>
      </c>
      <c r="T90" s="24">
        <v>4</v>
      </c>
      <c r="U90" s="23"/>
      <c r="V90" s="23"/>
      <c r="W90" s="24">
        <v>5</v>
      </c>
      <c r="X90" s="24">
        <v>5</v>
      </c>
      <c r="Y90" s="24">
        <v>4</v>
      </c>
      <c r="Z90" s="24">
        <v>5</v>
      </c>
      <c r="AA90" s="24">
        <v>5</v>
      </c>
      <c r="AB90" s="24">
        <v>5</v>
      </c>
      <c r="AC90" s="24">
        <v>4</v>
      </c>
      <c r="AD90" s="24">
        <v>5</v>
      </c>
      <c r="AE90" s="24">
        <v>4</v>
      </c>
      <c r="AF90" s="24">
        <v>5</v>
      </c>
      <c r="AG90" s="24">
        <v>5</v>
      </c>
      <c r="AH90" s="24">
        <v>5</v>
      </c>
      <c r="AI90" s="24">
        <v>5</v>
      </c>
      <c r="AJ90" s="24">
        <v>4</v>
      </c>
      <c r="AK90" s="24">
        <v>5</v>
      </c>
      <c r="AL90" s="24">
        <v>5</v>
      </c>
      <c r="AM90" s="24">
        <v>3</v>
      </c>
      <c r="AN90" s="24">
        <v>5</v>
      </c>
      <c r="AO90" s="24">
        <v>5</v>
      </c>
      <c r="AP90" s="24">
        <v>5</v>
      </c>
      <c r="AQ90" s="24">
        <v>5</v>
      </c>
      <c r="AR90" s="24">
        <v>5</v>
      </c>
      <c r="AS90" s="24">
        <v>4</v>
      </c>
      <c r="AT90" s="24">
        <v>5</v>
      </c>
      <c r="AU90" s="24">
        <v>5</v>
      </c>
      <c r="AV90" s="24">
        <v>4</v>
      </c>
      <c r="AW90" s="24">
        <v>5</v>
      </c>
      <c r="AX90" s="24">
        <v>5</v>
      </c>
      <c r="AY90" s="24">
        <v>5</v>
      </c>
      <c r="AZ90" s="24">
        <v>3</v>
      </c>
      <c r="BA90" s="24">
        <v>4</v>
      </c>
      <c r="BB90" s="23"/>
      <c r="BC90" s="23"/>
      <c r="BD90" s="23"/>
      <c r="BE90" s="24">
        <v>5</v>
      </c>
      <c r="BF90" s="24">
        <v>5</v>
      </c>
      <c r="BG90" s="24">
        <v>5</v>
      </c>
      <c r="BH90" s="24">
        <v>5</v>
      </c>
      <c r="BI90" s="24">
        <v>5</v>
      </c>
      <c r="BJ90" s="24">
        <v>5</v>
      </c>
      <c r="BK90" s="24" t="s">
        <v>85</v>
      </c>
      <c r="BL90" s="24" t="s">
        <v>85</v>
      </c>
      <c r="BM90" s="24" t="s">
        <v>85</v>
      </c>
      <c r="BN90" s="24" t="s">
        <v>85</v>
      </c>
      <c r="BO90" s="24" t="s">
        <v>85</v>
      </c>
      <c r="BP90" s="24" t="s">
        <v>85</v>
      </c>
      <c r="BQ90" s="24" t="s">
        <v>85</v>
      </c>
      <c r="BR90" s="24" t="s">
        <v>85</v>
      </c>
      <c r="BS90" s="24" t="s">
        <v>85</v>
      </c>
      <c r="BT90" s="24" t="s">
        <v>85</v>
      </c>
      <c r="BU90" s="24" t="s">
        <v>85</v>
      </c>
      <c r="BV90" s="24" t="s">
        <v>940</v>
      </c>
      <c r="BW90" s="24" t="s">
        <v>1200</v>
      </c>
      <c r="BX90" s="24" t="s">
        <v>106</v>
      </c>
      <c r="BY90" s="24" t="s">
        <v>107</v>
      </c>
      <c r="BZ90" s="24" t="s">
        <v>160</v>
      </c>
      <c r="CA90" s="24" t="s">
        <v>109</v>
      </c>
      <c r="CB90" s="24" t="s">
        <v>110</v>
      </c>
      <c r="CC90" s="24" t="s">
        <v>3695</v>
      </c>
      <c r="CD90" s="24" t="s">
        <v>7543</v>
      </c>
      <c r="CE90" s="24" t="s">
        <v>364</v>
      </c>
      <c r="CF90" s="24" t="s">
        <v>114</v>
      </c>
      <c r="CG90" s="24" t="s">
        <v>115</v>
      </c>
      <c r="CH90" s="24" t="s">
        <v>85</v>
      </c>
      <c r="CI90" s="23"/>
      <c r="CJ90" s="23"/>
      <c r="CK90" s="24">
        <v>3</v>
      </c>
      <c r="CL90" s="24">
        <v>5</v>
      </c>
      <c r="CM90" s="24">
        <v>3</v>
      </c>
      <c r="CN90" s="23"/>
    </row>
    <row r="91" spans="1:92" x14ac:dyDescent="0.2">
      <c r="A91" s="25">
        <v>42381.457305266202</v>
      </c>
      <c r="B91" s="24">
        <v>3</v>
      </c>
      <c r="C91" s="24">
        <v>3</v>
      </c>
      <c r="D91" s="24">
        <v>2</v>
      </c>
      <c r="E91" s="24">
        <v>3</v>
      </c>
      <c r="F91" s="24">
        <v>1</v>
      </c>
      <c r="G91" s="24">
        <v>5</v>
      </c>
      <c r="H91" s="24">
        <v>1</v>
      </c>
      <c r="I91" s="24">
        <v>4</v>
      </c>
      <c r="J91" s="24">
        <v>1</v>
      </c>
      <c r="K91" s="24">
        <v>2</v>
      </c>
      <c r="L91" s="24">
        <v>4</v>
      </c>
      <c r="M91" s="24">
        <v>4</v>
      </c>
      <c r="N91" s="24">
        <v>2</v>
      </c>
      <c r="O91" s="24">
        <v>5</v>
      </c>
      <c r="P91" s="24">
        <v>4</v>
      </c>
      <c r="Q91" s="24">
        <v>2</v>
      </c>
      <c r="R91" s="24">
        <v>4</v>
      </c>
      <c r="S91" s="24">
        <v>1</v>
      </c>
      <c r="T91" s="24">
        <v>5</v>
      </c>
      <c r="U91" s="23"/>
      <c r="V91" s="23"/>
      <c r="W91" s="24">
        <v>5</v>
      </c>
      <c r="X91" s="24">
        <v>4</v>
      </c>
      <c r="Y91" s="24">
        <v>4</v>
      </c>
      <c r="Z91" s="24">
        <v>5</v>
      </c>
      <c r="AA91" s="24">
        <v>5</v>
      </c>
      <c r="AB91" s="24">
        <v>4</v>
      </c>
      <c r="AC91" s="24">
        <v>3</v>
      </c>
      <c r="AD91" s="24">
        <v>3</v>
      </c>
      <c r="AE91" s="24">
        <v>3</v>
      </c>
      <c r="AF91" s="24">
        <v>5</v>
      </c>
      <c r="AG91" s="24">
        <v>5</v>
      </c>
      <c r="AH91" s="24">
        <v>4</v>
      </c>
      <c r="AI91" s="24">
        <v>2</v>
      </c>
      <c r="AJ91" s="24">
        <v>3</v>
      </c>
      <c r="AK91" s="24">
        <v>3</v>
      </c>
      <c r="AL91" s="24">
        <v>3</v>
      </c>
      <c r="AM91" s="24">
        <v>1</v>
      </c>
      <c r="AN91" s="24">
        <v>5</v>
      </c>
      <c r="AO91" s="24">
        <v>1</v>
      </c>
      <c r="AP91" s="24">
        <v>3</v>
      </c>
      <c r="AQ91" s="24">
        <v>2</v>
      </c>
      <c r="AR91" s="24">
        <v>3</v>
      </c>
      <c r="AS91" s="24">
        <v>4</v>
      </c>
      <c r="AT91" s="24">
        <v>3</v>
      </c>
      <c r="AU91" s="24">
        <v>2</v>
      </c>
      <c r="AV91" s="24">
        <v>5</v>
      </c>
      <c r="AW91" s="24">
        <v>4</v>
      </c>
      <c r="AX91" s="24">
        <v>3</v>
      </c>
      <c r="AY91" s="24">
        <v>4</v>
      </c>
      <c r="AZ91" s="24">
        <v>2</v>
      </c>
      <c r="BA91" s="24">
        <v>5</v>
      </c>
      <c r="BB91" s="23"/>
      <c r="BC91" s="23"/>
      <c r="BD91" s="23"/>
      <c r="BE91" s="24">
        <v>5</v>
      </c>
      <c r="BF91" s="24">
        <v>5</v>
      </c>
      <c r="BG91" s="24">
        <v>3</v>
      </c>
      <c r="BH91" s="24">
        <v>5</v>
      </c>
      <c r="BI91" s="24">
        <v>5</v>
      </c>
      <c r="BJ91" s="24">
        <v>4</v>
      </c>
      <c r="BK91" s="24" t="s">
        <v>85</v>
      </c>
      <c r="BL91" s="24" t="s">
        <v>85</v>
      </c>
      <c r="BM91" s="24" t="s">
        <v>85</v>
      </c>
      <c r="BN91" s="24" t="s">
        <v>85</v>
      </c>
      <c r="BO91" s="24" t="s">
        <v>85</v>
      </c>
      <c r="BP91" s="24" t="s">
        <v>85</v>
      </c>
      <c r="BQ91" s="24" t="s">
        <v>86</v>
      </c>
      <c r="BR91" s="24" t="s">
        <v>85</v>
      </c>
      <c r="BS91" s="24" t="s">
        <v>85</v>
      </c>
      <c r="BT91" s="24" t="s">
        <v>85</v>
      </c>
      <c r="BU91" s="24" t="s">
        <v>85</v>
      </c>
      <c r="BV91" s="24" t="s">
        <v>969</v>
      </c>
      <c r="BW91" s="24" t="s">
        <v>105</v>
      </c>
      <c r="BX91" s="24" t="s">
        <v>106</v>
      </c>
      <c r="BY91" s="24" t="s">
        <v>107</v>
      </c>
      <c r="BZ91" s="24" t="s">
        <v>134</v>
      </c>
      <c r="CA91" s="24" t="s">
        <v>109</v>
      </c>
      <c r="CB91" s="24" t="s">
        <v>110</v>
      </c>
      <c r="CC91" s="24" t="s">
        <v>7693</v>
      </c>
      <c r="CD91" s="24" t="s">
        <v>7543</v>
      </c>
      <c r="CE91" s="24" t="s">
        <v>7694</v>
      </c>
      <c r="CF91" s="24" t="s">
        <v>4967</v>
      </c>
      <c r="CG91" s="24" t="s">
        <v>7695</v>
      </c>
      <c r="CH91" s="24" t="s">
        <v>85</v>
      </c>
      <c r="CI91" s="23"/>
      <c r="CJ91" s="23"/>
      <c r="CK91" s="24">
        <v>2</v>
      </c>
      <c r="CL91" s="24">
        <v>3</v>
      </c>
      <c r="CM91" s="24">
        <v>1</v>
      </c>
      <c r="CN91" s="23"/>
    </row>
    <row r="92" spans="1:92" x14ac:dyDescent="0.2">
      <c r="A92" s="25">
        <v>42381.457893113431</v>
      </c>
      <c r="B92" s="24">
        <v>3</v>
      </c>
      <c r="C92" s="24">
        <v>5</v>
      </c>
      <c r="D92" s="24">
        <v>5</v>
      </c>
      <c r="E92" s="24">
        <v>5</v>
      </c>
      <c r="F92" s="24">
        <v>3</v>
      </c>
      <c r="G92" s="24">
        <v>5</v>
      </c>
      <c r="H92" s="24">
        <v>3</v>
      </c>
      <c r="I92" s="24">
        <v>4</v>
      </c>
      <c r="J92" s="24">
        <v>4</v>
      </c>
      <c r="K92" s="24">
        <v>4</v>
      </c>
      <c r="L92" s="24">
        <v>4</v>
      </c>
      <c r="M92" s="24">
        <v>4</v>
      </c>
      <c r="N92" s="24">
        <v>1</v>
      </c>
      <c r="O92" s="24">
        <v>4</v>
      </c>
      <c r="P92" s="24">
        <v>4</v>
      </c>
      <c r="Q92" s="24">
        <v>5</v>
      </c>
      <c r="R92" s="24">
        <v>3</v>
      </c>
      <c r="S92" s="24">
        <v>4</v>
      </c>
      <c r="T92" s="24">
        <v>2</v>
      </c>
      <c r="U92" s="23"/>
      <c r="V92" s="23"/>
      <c r="W92" s="24">
        <v>5</v>
      </c>
      <c r="X92" s="24">
        <v>4</v>
      </c>
      <c r="Y92" s="24">
        <v>5</v>
      </c>
      <c r="Z92" s="24">
        <v>4</v>
      </c>
      <c r="AA92" s="24">
        <v>5</v>
      </c>
      <c r="AB92" s="24">
        <v>4</v>
      </c>
      <c r="AC92" s="24">
        <v>5</v>
      </c>
      <c r="AD92" s="24">
        <v>3</v>
      </c>
      <c r="AE92" s="24">
        <v>5</v>
      </c>
      <c r="AF92" s="24">
        <v>5</v>
      </c>
      <c r="AG92" s="24">
        <v>3</v>
      </c>
      <c r="AH92" s="24">
        <v>5</v>
      </c>
      <c r="AI92" s="24">
        <v>5</v>
      </c>
      <c r="AJ92" s="24">
        <v>3</v>
      </c>
      <c r="AK92" s="24">
        <v>5</v>
      </c>
      <c r="AL92" s="24">
        <v>5</v>
      </c>
      <c r="AM92" s="24">
        <v>4</v>
      </c>
      <c r="AN92" s="24">
        <v>5</v>
      </c>
      <c r="AO92" s="24">
        <v>4</v>
      </c>
      <c r="AP92" s="24">
        <v>5</v>
      </c>
      <c r="AQ92" s="24">
        <v>4</v>
      </c>
      <c r="AR92" s="24">
        <v>5</v>
      </c>
      <c r="AS92" s="24">
        <v>4</v>
      </c>
      <c r="AT92" s="24">
        <v>4</v>
      </c>
      <c r="AU92" s="24">
        <v>1</v>
      </c>
      <c r="AV92" s="24">
        <v>5</v>
      </c>
      <c r="AW92" s="24">
        <v>3</v>
      </c>
      <c r="AX92" s="24">
        <v>5</v>
      </c>
      <c r="AY92" s="24">
        <v>5</v>
      </c>
      <c r="AZ92" s="24">
        <v>4</v>
      </c>
      <c r="BA92" s="24">
        <v>2</v>
      </c>
      <c r="BB92" s="23"/>
      <c r="BC92" s="23"/>
      <c r="BD92" s="23"/>
      <c r="BE92" s="24">
        <v>5</v>
      </c>
      <c r="BF92" s="24">
        <v>4</v>
      </c>
      <c r="BG92" s="24">
        <v>4</v>
      </c>
      <c r="BH92" s="24">
        <v>4</v>
      </c>
      <c r="BI92" s="24">
        <v>5</v>
      </c>
      <c r="BJ92" s="24">
        <v>5</v>
      </c>
      <c r="BK92" s="24" t="s">
        <v>85</v>
      </c>
      <c r="BL92" s="24" t="s">
        <v>85</v>
      </c>
      <c r="BM92" s="24" t="s">
        <v>85</v>
      </c>
      <c r="BN92" s="24" t="s">
        <v>85</v>
      </c>
      <c r="BO92" s="24" t="s">
        <v>85</v>
      </c>
      <c r="BP92" s="24" t="s">
        <v>85</v>
      </c>
      <c r="BQ92" s="24" t="s">
        <v>85</v>
      </c>
      <c r="BR92" s="24" t="s">
        <v>125</v>
      </c>
      <c r="BS92" s="24" t="s">
        <v>125</v>
      </c>
      <c r="BT92" s="24" t="s">
        <v>85</v>
      </c>
      <c r="BU92" s="24" t="s">
        <v>85</v>
      </c>
      <c r="BV92" s="24" t="s">
        <v>104</v>
      </c>
      <c r="BW92" s="24" t="s">
        <v>1114</v>
      </c>
      <c r="BX92" s="24" t="s">
        <v>106</v>
      </c>
      <c r="BY92" s="24" t="s">
        <v>107</v>
      </c>
      <c r="BZ92" s="24" t="s">
        <v>160</v>
      </c>
      <c r="CA92" s="24" t="s">
        <v>109</v>
      </c>
      <c r="CB92" s="24" t="s">
        <v>110</v>
      </c>
      <c r="CC92" s="24" t="s">
        <v>7696</v>
      </c>
      <c r="CD92" s="24" t="s">
        <v>7543</v>
      </c>
      <c r="CE92" s="24" t="s">
        <v>7697</v>
      </c>
      <c r="CF92" s="24" t="s">
        <v>114</v>
      </c>
      <c r="CG92" s="24" t="s">
        <v>115</v>
      </c>
      <c r="CH92" s="24" t="s">
        <v>125</v>
      </c>
      <c r="CI92" s="23"/>
      <c r="CJ92" s="24" t="s">
        <v>7698</v>
      </c>
      <c r="CK92" s="24">
        <v>3</v>
      </c>
      <c r="CL92" s="24">
        <v>4</v>
      </c>
      <c r="CM92" s="24">
        <v>3</v>
      </c>
      <c r="CN92" s="23"/>
    </row>
    <row r="93" spans="1:92" x14ac:dyDescent="0.2">
      <c r="A93" s="25">
        <v>42381.458365081024</v>
      </c>
      <c r="B93" s="24">
        <v>4</v>
      </c>
      <c r="C93" s="24">
        <v>4</v>
      </c>
      <c r="D93" s="24">
        <v>4</v>
      </c>
      <c r="E93" s="24">
        <v>5</v>
      </c>
      <c r="F93" s="24">
        <v>4</v>
      </c>
      <c r="G93" s="24">
        <v>5</v>
      </c>
      <c r="H93" s="24">
        <v>5</v>
      </c>
      <c r="I93" s="24">
        <v>4</v>
      </c>
      <c r="J93" s="24">
        <v>4</v>
      </c>
      <c r="K93" s="24">
        <v>4</v>
      </c>
      <c r="L93" s="24">
        <v>4</v>
      </c>
      <c r="M93" s="24">
        <v>4</v>
      </c>
      <c r="N93" s="24">
        <v>4</v>
      </c>
      <c r="O93" s="24">
        <v>4</v>
      </c>
      <c r="P93" s="24">
        <v>5</v>
      </c>
      <c r="Q93" s="24">
        <v>5</v>
      </c>
      <c r="R93" s="24">
        <v>4</v>
      </c>
      <c r="S93" s="24">
        <v>2</v>
      </c>
      <c r="T93" s="24">
        <v>2</v>
      </c>
      <c r="U93" s="23"/>
      <c r="V93" s="23"/>
      <c r="W93" s="24">
        <v>3</v>
      </c>
      <c r="X93" s="24">
        <v>3</v>
      </c>
      <c r="Y93" s="24">
        <v>4</v>
      </c>
      <c r="Z93" s="24">
        <v>4</v>
      </c>
      <c r="AA93" s="24">
        <v>3</v>
      </c>
      <c r="AB93" s="24">
        <v>3</v>
      </c>
      <c r="AC93" s="24">
        <v>4</v>
      </c>
      <c r="AD93" s="24">
        <v>3</v>
      </c>
      <c r="AE93" s="24">
        <v>3</v>
      </c>
      <c r="AF93" s="24">
        <v>4</v>
      </c>
      <c r="AG93" s="24">
        <v>2</v>
      </c>
      <c r="AH93" s="24">
        <v>5</v>
      </c>
      <c r="AI93" s="24">
        <v>3</v>
      </c>
      <c r="AJ93" s="24">
        <v>4</v>
      </c>
      <c r="AK93" s="24">
        <v>5</v>
      </c>
      <c r="AL93" s="24">
        <v>5</v>
      </c>
      <c r="AM93" s="24">
        <v>4</v>
      </c>
      <c r="AN93" s="24">
        <v>5</v>
      </c>
      <c r="AO93" s="24">
        <v>5</v>
      </c>
      <c r="AP93" s="24">
        <v>4</v>
      </c>
      <c r="AQ93" s="24">
        <v>4</v>
      </c>
      <c r="AR93" s="24">
        <v>5</v>
      </c>
      <c r="AS93" s="24">
        <v>4</v>
      </c>
      <c r="AT93" s="24">
        <v>4</v>
      </c>
      <c r="AU93" s="24">
        <v>4</v>
      </c>
      <c r="AV93" s="24">
        <v>4</v>
      </c>
      <c r="AW93" s="24">
        <v>4</v>
      </c>
      <c r="AX93" s="24">
        <v>5</v>
      </c>
      <c r="AY93" s="24">
        <v>4</v>
      </c>
      <c r="AZ93" s="24">
        <v>1</v>
      </c>
      <c r="BA93" s="24">
        <v>1</v>
      </c>
      <c r="BB93" s="23"/>
      <c r="BC93" s="23"/>
      <c r="BD93" s="23"/>
      <c r="BE93" s="24">
        <v>4</v>
      </c>
      <c r="BF93" s="24">
        <v>4</v>
      </c>
      <c r="BG93" s="24">
        <v>3</v>
      </c>
      <c r="BH93" s="24">
        <v>4</v>
      </c>
      <c r="BI93" s="24">
        <v>5</v>
      </c>
      <c r="BJ93" s="24">
        <v>5</v>
      </c>
      <c r="BK93" s="24" t="s">
        <v>86</v>
      </c>
      <c r="BL93" s="24" t="s">
        <v>86</v>
      </c>
      <c r="BM93" s="24" t="s">
        <v>85</v>
      </c>
      <c r="BN93" s="24" t="s">
        <v>85</v>
      </c>
      <c r="BO93" s="24" t="s">
        <v>85</v>
      </c>
      <c r="BP93" s="24" t="s">
        <v>85</v>
      </c>
      <c r="BQ93" s="24" t="s">
        <v>86</v>
      </c>
      <c r="BR93" s="24" t="s">
        <v>85</v>
      </c>
      <c r="BS93" s="24" t="s">
        <v>85</v>
      </c>
      <c r="BT93" s="24" t="s">
        <v>85</v>
      </c>
      <c r="BU93" s="24" t="s">
        <v>85</v>
      </c>
      <c r="BV93" s="24" t="s">
        <v>940</v>
      </c>
      <c r="BW93" s="24" t="s">
        <v>105</v>
      </c>
      <c r="BX93" s="24" t="s">
        <v>106</v>
      </c>
      <c r="BY93" s="24" t="s">
        <v>159</v>
      </c>
      <c r="BZ93" s="24" t="s">
        <v>134</v>
      </c>
      <c r="CA93" s="24" t="s">
        <v>109</v>
      </c>
      <c r="CB93" s="24" t="s">
        <v>110</v>
      </c>
      <c r="CC93" s="24" t="s">
        <v>7699</v>
      </c>
      <c r="CD93" s="24" t="s">
        <v>7700</v>
      </c>
      <c r="CE93" s="24" t="s">
        <v>7671</v>
      </c>
      <c r="CF93" s="24" t="s">
        <v>114</v>
      </c>
      <c r="CG93" s="24" t="s">
        <v>115</v>
      </c>
      <c r="CH93" s="24" t="s">
        <v>85</v>
      </c>
      <c r="CI93" s="23"/>
      <c r="CJ93" s="23"/>
      <c r="CK93" s="24">
        <v>5</v>
      </c>
      <c r="CL93" s="24">
        <v>5</v>
      </c>
      <c r="CM93" s="24">
        <v>5</v>
      </c>
      <c r="CN93" s="23"/>
    </row>
    <row r="94" spans="1:92" x14ac:dyDescent="0.2">
      <c r="A94" s="25">
        <v>42381.45933164352</v>
      </c>
      <c r="B94" s="24">
        <v>2</v>
      </c>
      <c r="C94" s="24">
        <v>5</v>
      </c>
      <c r="D94" s="24">
        <v>5</v>
      </c>
      <c r="E94" s="24">
        <v>2</v>
      </c>
      <c r="F94" s="24">
        <v>1</v>
      </c>
      <c r="G94" s="24">
        <v>5</v>
      </c>
      <c r="H94" s="24">
        <v>1</v>
      </c>
      <c r="I94" s="24">
        <v>5</v>
      </c>
      <c r="J94" s="24">
        <v>2</v>
      </c>
      <c r="K94" s="24">
        <v>2</v>
      </c>
      <c r="L94" s="24">
        <v>1</v>
      </c>
      <c r="M94" s="24">
        <v>4</v>
      </c>
      <c r="N94" s="24">
        <v>1</v>
      </c>
      <c r="O94" s="24">
        <v>2</v>
      </c>
      <c r="P94" s="24">
        <v>2</v>
      </c>
      <c r="Q94" s="24">
        <v>1</v>
      </c>
      <c r="R94" s="24">
        <v>3</v>
      </c>
      <c r="S94" s="24">
        <v>2</v>
      </c>
      <c r="T94" s="24">
        <v>5</v>
      </c>
      <c r="U94" s="23"/>
      <c r="V94" s="23"/>
      <c r="W94" s="24">
        <v>5</v>
      </c>
      <c r="X94" s="24">
        <v>2</v>
      </c>
      <c r="Y94" s="24">
        <v>2</v>
      </c>
      <c r="Z94" s="24">
        <v>1</v>
      </c>
      <c r="AA94" s="24">
        <v>5</v>
      </c>
      <c r="AB94" s="24">
        <v>1</v>
      </c>
      <c r="AC94" s="24">
        <v>2</v>
      </c>
      <c r="AD94" s="24">
        <v>5</v>
      </c>
      <c r="AE94" s="24">
        <v>2</v>
      </c>
      <c r="AF94" s="24">
        <v>3</v>
      </c>
      <c r="AG94" s="24">
        <v>3</v>
      </c>
      <c r="AH94" s="24">
        <v>5</v>
      </c>
      <c r="AI94" s="24">
        <v>5</v>
      </c>
      <c r="AJ94" s="24">
        <v>3</v>
      </c>
      <c r="AK94" s="24">
        <v>5</v>
      </c>
      <c r="AL94" s="24">
        <v>2</v>
      </c>
      <c r="AM94" s="24">
        <v>1</v>
      </c>
      <c r="AN94" s="24">
        <v>5</v>
      </c>
      <c r="AO94" s="24">
        <v>2</v>
      </c>
      <c r="AP94" s="24">
        <v>5</v>
      </c>
      <c r="AQ94" s="24">
        <v>2</v>
      </c>
      <c r="AR94" s="24">
        <v>3</v>
      </c>
      <c r="AS94" s="24">
        <v>1</v>
      </c>
      <c r="AT94" s="24">
        <v>5</v>
      </c>
      <c r="AU94" s="24">
        <v>1</v>
      </c>
      <c r="AV94" s="24">
        <v>2</v>
      </c>
      <c r="AW94" s="24">
        <v>2</v>
      </c>
      <c r="AX94" s="24">
        <v>1</v>
      </c>
      <c r="AY94" s="24">
        <v>2</v>
      </c>
      <c r="AZ94" s="24">
        <v>2</v>
      </c>
      <c r="BA94" s="24">
        <v>5</v>
      </c>
      <c r="BB94" s="23"/>
      <c r="BC94" s="23"/>
      <c r="BD94" s="23"/>
      <c r="BE94" s="24">
        <v>5</v>
      </c>
      <c r="BF94" s="24">
        <v>4</v>
      </c>
      <c r="BG94" s="24">
        <v>4</v>
      </c>
      <c r="BH94" s="24">
        <v>5</v>
      </c>
      <c r="BI94" s="24">
        <v>5</v>
      </c>
      <c r="BJ94" s="24">
        <v>4</v>
      </c>
      <c r="BK94" s="24" t="s">
        <v>86</v>
      </c>
      <c r="BL94" s="24" t="s">
        <v>86</v>
      </c>
      <c r="BM94" s="24" t="s">
        <v>85</v>
      </c>
      <c r="BN94" s="24" t="s">
        <v>86</v>
      </c>
      <c r="BO94" s="24" t="s">
        <v>85</v>
      </c>
      <c r="BP94" s="24" t="s">
        <v>86</v>
      </c>
      <c r="BQ94" s="24" t="s">
        <v>86</v>
      </c>
      <c r="BR94" s="24" t="s">
        <v>86</v>
      </c>
      <c r="BS94" s="24" t="s">
        <v>86</v>
      </c>
      <c r="BT94" s="24" t="s">
        <v>86</v>
      </c>
      <c r="BU94" s="24" t="s">
        <v>85</v>
      </c>
      <c r="BV94" s="24" t="s">
        <v>1170</v>
      </c>
      <c r="BW94" s="24" t="s">
        <v>105</v>
      </c>
      <c r="BX94" s="24" t="s">
        <v>106</v>
      </c>
      <c r="BY94" s="24" t="s">
        <v>159</v>
      </c>
      <c r="BZ94" s="24" t="s">
        <v>160</v>
      </c>
      <c r="CA94" s="24" t="s">
        <v>109</v>
      </c>
      <c r="CB94" s="24" t="s">
        <v>110</v>
      </c>
      <c r="CC94" s="24" t="s">
        <v>111</v>
      </c>
      <c r="CD94" s="24" t="s">
        <v>250</v>
      </c>
      <c r="CE94" s="24" t="s">
        <v>7604</v>
      </c>
      <c r="CF94" s="24" t="s">
        <v>114</v>
      </c>
      <c r="CG94" s="24" t="s">
        <v>115</v>
      </c>
      <c r="CH94" s="24" t="s">
        <v>86</v>
      </c>
      <c r="CI94" s="23"/>
      <c r="CJ94" s="23"/>
      <c r="CK94" s="24">
        <v>1</v>
      </c>
      <c r="CL94" s="24">
        <v>1</v>
      </c>
      <c r="CM94" s="24">
        <v>1</v>
      </c>
      <c r="CN94" s="23"/>
    </row>
    <row r="95" spans="1:92" x14ac:dyDescent="0.2">
      <c r="A95" s="25">
        <v>42381.459607847224</v>
      </c>
      <c r="B95" s="24">
        <v>1</v>
      </c>
      <c r="C95" s="24">
        <v>4</v>
      </c>
      <c r="D95" s="24">
        <v>2</v>
      </c>
      <c r="E95" s="24">
        <v>2</v>
      </c>
      <c r="F95" s="24">
        <v>4</v>
      </c>
      <c r="G95" s="24">
        <v>3</v>
      </c>
      <c r="H95" s="24">
        <v>5</v>
      </c>
      <c r="I95" s="24">
        <v>4</v>
      </c>
      <c r="J95" s="24">
        <v>5</v>
      </c>
      <c r="K95" s="24">
        <v>1</v>
      </c>
      <c r="L95" s="24">
        <v>2</v>
      </c>
      <c r="M95" s="24">
        <v>1</v>
      </c>
      <c r="N95" s="24" t="s">
        <v>118</v>
      </c>
      <c r="O95" s="24">
        <v>3</v>
      </c>
      <c r="P95" s="24">
        <v>3</v>
      </c>
      <c r="Q95" s="24">
        <v>4</v>
      </c>
      <c r="R95" s="24">
        <v>2</v>
      </c>
      <c r="S95" s="24">
        <v>2</v>
      </c>
      <c r="T95" s="24" t="s">
        <v>118</v>
      </c>
      <c r="U95" s="23"/>
      <c r="V95" s="23"/>
      <c r="W95" s="24">
        <v>2</v>
      </c>
      <c r="X95" s="24">
        <v>4</v>
      </c>
      <c r="Y95" s="24">
        <v>5</v>
      </c>
      <c r="Z95" s="24">
        <v>4</v>
      </c>
      <c r="AA95" s="24">
        <v>4</v>
      </c>
      <c r="AB95" s="24">
        <v>4</v>
      </c>
      <c r="AC95" s="24">
        <v>3</v>
      </c>
      <c r="AD95" s="24">
        <v>1</v>
      </c>
      <c r="AE95" s="24">
        <v>2</v>
      </c>
      <c r="AF95" s="24">
        <v>1</v>
      </c>
      <c r="AG95" s="24">
        <v>3</v>
      </c>
      <c r="AH95" s="24">
        <v>4</v>
      </c>
      <c r="AI95" s="24">
        <v>1</v>
      </c>
      <c r="AJ95" s="24">
        <v>2</v>
      </c>
      <c r="AK95" s="24">
        <v>4</v>
      </c>
      <c r="AL95" s="24">
        <v>3</v>
      </c>
      <c r="AM95" s="24">
        <v>4</v>
      </c>
      <c r="AN95" s="24">
        <v>3</v>
      </c>
      <c r="AO95" s="24">
        <v>5</v>
      </c>
      <c r="AP95" s="24">
        <v>4</v>
      </c>
      <c r="AQ95" s="24">
        <v>5</v>
      </c>
      <c r="AR95" s="24">
        <v>1</v>
      </c>
      <c r="AS95" s="24">
        <v>1</v>
      </c>
      <c r="AT95" s="24">
        <v>1</v>
      </c>
      <c r="AU95" s="24">
        <v>1</v>
      </c>
      <c r="AV95" s="24">
        <v>2</v>
      </c>
      <c r="AW95" s="24">
        <v>3</v>
      </c>
      <c r="AX95" s="24">
        <v>4</v>
      </c>
      <c r="AY95" s="24">
        <v>1</v>
      </c>
      <c r="AZ95" s="24">
        <v>2</v>
      </c>
      <c r="BA95" s="24">
        <v>2</v>
      </c>
      <c r="BB95" s="23"/>
      <c r="BC95" s="23"/>
      <c r="BD95" s="23"/>
      <c r="BE95" s="24">
        <v>5</v>
      </c>
      <c r="BF95" s="24">
        <v>5</v>
      </c>
      <c r="BG95" s="24">
        <v>4</v>
      </c>
      <c r="BH95" s="24">
        <v>3</v>
      </c>
      <c r="BI95" s="24">
        <v>3</v>
      </c>
      <c r="BJ95" s="24">
        <v>3</v>
      </c>
      <c r="BK95" s="24" t="s">
        <v>85</v>
      </c>
      <c r="BL95" s="24" t="s">
        <v>85</v>
      </c>
      <c r="BM95" s="24" t="s">
        <v>85</v>
      </c>
      <c r="BN95" s="24" t="s">
        <v>85</v>
      </c>
      <c r="BO95" s="24" t="s">
        <v>85</v>
      </c>
      <c r="BP95" s="24" t="s">
        <v>85</v>
      </c>
      <c r="BQ95" s="24" t="s">
        <v>85</v>
      </c>
      <c r="BR95" s="24" t="s">
        <v>85</v>
      </c>
      <c r="BS95" s="24" t="s">
        <v>86</v>
      </c>
      <c r="BT95" s="24" t="s">
        <v>86</v>
      </c>
      <c r="BU95" s="24" t="s">
        <v>85</v>
      </c>
      <c r="BV95" s="24" t="s">
        <v>185</v>
      </c>
      <c r="BW95" s="24" t="s">
        <v>2716</v>
      </c>
      <c r="BX95" s="24" t="s">
        <v>4868</v>
      </c>
      <c r="BY95" s="24" t="s">
        <v>159</v>
      </c>
      <c r="BZ95" s="24" t="s">
        <v>134</v>
      </c>
      <c r="CA95" s="24" t="s">
        <v>109</v>
      </c>
      <c r="CB95" s="24" t="s">
        <v>110</v>
      </c>
      <c r="CC95" s="24" t="s">
        <v>111</v>
      </c>
      <c r="CD95" s="24" t="s">
        <v>221</v>
      </c>
      <c r="CE95" s="24" t="s">
        <v>684</v>
      </c>
      <c r="CF95" s="24" t="s">
        <v>114</v>
      </c>
      <c r="CG95" s="24" t="s">
        <v>115</v>
      </c>
      <c r="CH95" s="24" t="s">
        <v>86</v>
      </c>
      <c r="CI95" s="23"/>
      <c r="CJ95" s="23"/>
      <c r="CK95" s="24">
        <v>2</v>
      </c>
      <c r="CL95" s="24">
        <v>2</v>
      </c>
      <c r="CM95" s="24">
        <v>2</v>
      </c>
      <c r="CN95" s="23"/>
    </row>
    <row r="96" spans="1:92" x14ac:dyDescent="0.2">
      <c r="A96" s="25">
        <v>42381.460264224537</v>
      </c>
      <c r="B96" s="24">
        <v>3</v>
      </c>
      <c r="C96" s="24">
        <v>3</v>
      </c>
      <c r="D96" s="24">
        <v>1</v>
      </c>
      <c r="E96" s="24">
        <v>2</v>
      </c>
      <c r="F96" s="24">
        <v>2</v>
      </c>
      <c r="G96" s="24">
        <v>4</v>
      </c>
      <c r="H96" s="24">
        <v>4</v>
      </c>
      <c r="I96" s="24">
        <v>2</v>
      </c>
      <c r="J96" s="24">
        <v>3</v>
      </c>
      <c r="K96" s="24">
        <v>2</v>
      </c>
      <c r="L96" s="24">
        <v>3</v>
      </c>
      <c r="M96" s="24">
        <v>3</v>
      </c>
      <c r="N96" s="24">
        <v>2</v>
      </c>
      <c r="O96" s="24">
        <v>2</v>
      </c>
      <c r="P96" s="24">
        <v>4</v>
      </c>
      <c r="Q96" s="24">
        <v>3</v>
      </c>
      <c r="R96" s="24">
        <v>2</v>
      </c>
      <c r="S96" s="24">
        <v>2</v>
      </c>
      <c r="T96" s="24">
        <v>3</v>
      </c>
      <c r="U96" s="23"/>
      <c r="V96" s="23"/>
      <c r="W96" s="24">
        <v>4</v>
      </c>
      <c r="X96" s="24">
        <v>4</v>
      </c>
      <c r="Y96" s="24">
        <v>3</v>
      </c>
      <c r="Z96" s="24">
        <v>4</v>
      </c>
      <c r="AA96" s="24">
        <v>5</v>
      </c>
      <c r="AB96" s="24">
        <v>4</v>
      </c>
      <c r="AC96" s="24">
        <v>4</v>
      </c>
      <c r="AD96" s="24">
        <v>3</v>
      </c>
      <c r="AE96" s="24">
        <v>3</v>
      </c>
      <c r="AF96" s="24">
        <v>4</v>
      </c>
      <c r="AG96" s="24">
        <v>4</v>
      </c>
      <c r="AH96" s="24">
        <v>5</v>
      </c>
      <c r="AI96" s="24">
        <v>3</v>
      </c>
      <c r="AJ96" s="24">
        <v>4</v>
      </c>
      <c r="AK96" s="24">
        <v>3</v>
      </c>
      <c r="AL96" s="24">
        <v>4</v>
      </c>
      <c r="AM96" s="24">
        <v>3</v>
      </c>
      <c r="AN96" s="24">
        <v>5</v>
      </c>
      <c r="AO96" s="24">
        <v>5</v>
      </c>
      <c r="AP96" s="24">
        <v>4</v>
      </c>
      <c r="AQ96" s="24">
        <v>4</v>
      </c>
      <c r="AR96" s="24">
        <v>3</v>
      </c>
      <c r="AS96" s="24">
        <v>3</v>
      </c>
      <c r="AT96" s="24">
        <v>3</v>
      </c>
      <c r="AU96" s="24">
        <v>3</v>
      </c>
      <c r="AV96" s="24">
        <v>3</v>
      </c>
      <c r="AW96" s="24">
        <v>4</v>
      </c>
      <c r="AX96" s="24">
        <v>4</v>
      </c>
      <c r="AY96" s="24">
        <v>3</v>
      </c>
      <c r="AZ96" s="24">
        <v>3</v>
      </c>
      <c r="BA96" s="24">
        <v>4</v>
      </c>
      <c r="BB96" s="23"/>
      <c r="BC96" s="23"/>
      <c r="BD96" s="23"/>
      <c r="BE96" s="24">
        <v>4</v>
      </c>
      <c r="BF96" s="24">
        <v>3</v>
      </c>
      <c r="BG96" s="24">
        <v>4</v>
      </c>
      <c r="BH96" s="24">
        <v>4</v>
      </c>
      <c r="BI96" s="24">
        <v>5</v>
      </c>
      <c r="BJ96" s="24">
        <v>5</v>
      </c>
      <c r="BK96" s="24" t="s">
        <v>85</v>
      </c>
      <c r="BL96" s="24" t="s">
        <v>86</v>
      </c>
      <c r="BM96" s="24" t="s">
        <v>85</v>
      </c>
      <c r="BN96" s="24" t="s">
        <v>86</v>
      </c>
      <c r="BO96" s="24" t="s">
        <v>85</v>
      </c>
      <c r="BP96" s="24" t="s">
        <v>85</v>
      </c>
      <c r="BQ96" s="24" t="s">
        <v>85</v>
      </c>
      <c r="BR96" s="24" t="s">
        <v>125</v>
      </c>
      <c r="BS96" s="24" t="s">
        <v>125</v>
      </c>
      <c r="BT96" s="24" t="s">
        <v>125</v>
      </c>
      <c r="BU96" s="24" t="s">
        <v>85</v>
      </c>
      <c r="BV96" s="24" t="s">
        <v>104</v>
      </c>
      <c r="BW96" s="24" t="s">
        <v>105</v>
      </c>
      <c r="BX96" s="24" t="s">
        <v>106</v>
      </c>
      <c r="BY96" s="24" t="s">
        <v>159</v>
      </c>
      <c r="BZ96" s="24" t="s">
        <v>108</v>
      </c>
      <c r="CA96" s="24" t="s">
        <v>109</v>
      </c>
      <c r="CB96" s="24" t="s">
        <v>110</v>
      </c>
      <c r="CC96" s="24" t="s">
        <v>7607</v>
      </c>
      <c r="CD96" s="24" t="s">
        <v>138</v>
      </c>
      <c r="CE96" s="24" t="s">
        <v>7599</v>
      </c>
      <c r="CF96" s="24" t="s">
        <v>114</v>
      </c>
      <c r="CG96" s="24" t="s">
        <v>115</v>
      </c>
      <c r="CH96" s="24" t="s">
        <v>125</v>
      </c>
      <c r="CI96" s="23"/>
      <c r="CJ96" s="23"/>
      <c r="CK96" s="24">
        <v>2</v>
      </c>
      <c r="CL96" s="24">
        <v>4</v>
      </c>
      <c r="CM96" s="24">
        <v>2</v>
      </c>
      <c r="CN96" s="23"/>
    </row>
    <row r="97" spans="1:92" x14ac:dyDescent="0.2">
      <c r="A97" s="25">
        <v>42381.463899618058</v>
      </c>
      <c r="B97" s="24">
        <v>3</v>
      </c>
      <c r="C97" s="24">
        <v>3</v>
      </c>
      <c r="D97" s="24">
        <v>3</v>
      </c>
      <c r="E97" s="24">
        <v>5</v>
      </c>
      <c r="F97" s="24" t="s">
        <v>118</v>
      </c>
      <c r="G97" s="24">
        <v>5</v>
      </c>
      <c r="H97" s="24">
        <v>4</v>
      </c>
      <c r="I97" s="24">
        <v>4</v>
      </c>
      <c r="J97" s="24">
        <v>2</v>
      </c>
      <c r="K97" s="24">
        <v>5</v>
      </c>
      <c r="L97" s="24">
        <v>4</v>
      </c>
      <c r="M97" s="24">
        <v>5</v>
      </c>
      <c r="N97" s="24">
        <v>3</v>
      </c>
      <c r="O97" s="24">
        <v>5</v>
      </c>
      <c r="P97" s="24">
        <v>4</v>
      </c>
      <c r="Q97" s="24">
        <v>5</v>
      </c>
      <c r="R97" s="24">
        <v>5</v>
      </c>
      <c r="S97" s="24">
        <v>2</v>
      </c>
      <c r="T97" s="24">
        <v>3</v>
      </c>
      <c r="U97" s="23"/>
      <c r="V97" s="23"/>
      <c r="W97" s="24">
        <v>3</v>
      </c>
      <c r="X97" s="24">
        <v>3</v>
      </c>
      <c r="Y97" s="24">
        <v>4</v>
      </c>
      <c r="Z97" s="24">
        <v>4</v>
      </c>
      <c r="AA97" s="24">
        <v>3</v>
      </c>
      <c r="AB97" s="24">
        <v>5</v>
      </c>
      <c r="AC97" s="24">
        <v>5</v>
      </c>
      <c r="AD97" s="24">
        <v>4</v>
      </c>
      <c r="AE97" s="24">
        <v>4</v>
      </c>
      <c r="AF97" s="24">
        <v>4</v>
      </c>
      <c r="AG97" s="24">
        <v>5</v>
      </c>
      <c r="AH97" s="24">
        <v>5</v>
      </c>
      <c r="AI97" s="24">
        <v>3</v>
      </c>
      <c r="AJ97" s="24">
        <v>3</v>
      </c>
      <c r="AK97" s="24">
        <v>3</v>
      </c>
      <c r="AL97" s="24">
        <v>5</v>
      </c>
      <c r="AM97" s="24" t="s">
        <v>118</v>
      </c>
      <c r="AN97" s="24">
        <v>5</v>
      </c>
      <c r="AO97" s="24">
        <v>3</v>
      </c>
      <c r="AP97" s="24">
        <v>3</v>
      </c>
      <c r="AQ97" s="24">
        <v>4</v>
      </c>
      <c r="AR97" s="24">
        <v>5</v>
      </c>
      <c r="AS97" s="24">
        <v>5</v>
      </c>
      <c r="AT97" s="24">
        <v>5</v>
      </c>
      <c r="AU97" s="24">
        <v>5</v>
      </c>
      <c r="AV97" s="24">
        <v>5</v>
      </c>
      <c r="AW97" s="24">
        <v>5</v>
      </c>
      <c r="AX97" s="24">
        <v>4</v>
      </c>
      <c r="AY97" s="24">
        <v>5</v>
      </c>
      <c r="AZ97" s="24">
        <v>3</v>
      </c>
      <c r="BA97" s="24">
        <v>4</v>
      </c>
      <c r="BB97" s="23"/>
      <c r="BC97" s="23"/>
      <c r="BD97" s="23"/>
      <c r="BE97" s="24">
        <v>4</v>
      </c>
      <c r="BF97" s="24">
        <v>4</v>
      </c>
      <c r="BG97" s="24">
        <v>5</v>
      </c>
      <c r="BH97" s="24">
        <v>4</v>
      </c>
      <c r="BI97" s="24">
        <v>4</v>
      </c>
      <c r="BJ97" s="24">
        <v>4</v>
      </c>
      <c r="BK97" s="24" t="s">
        <v>86</v>
      </c>
      <c r="BL97" s="24" t="s">
        <v>86</v>
      </c>
      <c r="BM97" s="24" t="s">
        <v>85</v>
      </c>
      <c r="BN97" s="24" t="s">
        <v>85</v>
      </c>
      <c r="BO97" s="24" t="s">
        <v>85</v>
      </c>
      <c r="BP97" s="24" t="s">
        <v>85</v>
      </c>
      <c r="BQ97" s="24" t="s">
        <v>86</v>
      </c>
      <c r="BR97" s="24" t="s">
        <v>85</v>
      </c>
      <c r="BS97" s="24" t="s">
        <v>85</v>
      </c>
      <c r="BT97" s="24" t="s">
        <v>85</v>
      </c>
      <c r="BU97" s="24" t="s">
        <v>85</v>
      </c>
      <c r="BV97" s="24" t="s">
        <v>940</v>
      </c>
      <c r="BW97" s="24" t="s">
        <v>105</v>
      </c>
      <c r="BX97" s="24" t="s">
        <v>106</v>
      </c>
      <c r="BY97" s="24" t="s">
        <v>107</v>
      </c>
      <c r="BZ97" s="24" t="s">
        <v>134</v>
      </c>
      <c r="CA97" s="24" t="s">
        <v>109</v>
      </c>
      <c r="CB97" s="24" t="s">
        <v>110</v>
      </c>
      <c r="CC97" s="24" t="s">
        <v>7701</v>
      </c>
      <c r="CD97" s="24" t="s">
        <v>138</v>
      </c>
      <c r="CE97" s="24" t="s">
        <v>7702</v>
      </c>
      <c r="CF97" s="24" t="s">
        <v>114</v>
      </c>
      <c r="CG97" s="24" t="s">
        <v>115</v>
      </c>
      <c r="CH97" s="24" t="s">
        <v>85</v>
      </c>
      <c r="CI97" s="23"/>
      <c r="CJ97" s="24" t="s">
        <v>7703</v>
      </c>
      <c r="CK97" s="24">
        <v>5</v>
      </c>
      <c r="CL97" s="24">
        <v>4</v>
      </c>
      <c r="CM97" s="24" t="s">
        <v>118</v>
      </c>
      <c r="CN97" s="23"/>
    </row>
    <row r="98" spans="1:92" x14ac:dyDescent="0.2">
      <c r="A98" s="25">
        <v>42381.465939664355</v>
      </c>
      <c r="B98" s="24">
        <v>2</v>
      </c>
      <c r="C98" s="24">
        <v>5</v>
      </c>
      <c r="D98" s="24">
        <v>4</v>
      </c>
      <c r="E98" s="24">
        <v>5</v>
      </c>
      <c r="F98" s="24">
        <v>3</v>
      </c>
      <c r="G98" s="24">
        <v>3</v>
      </c>
      <c r="H98" s="24">
        <v>5</v>
      </c>
      <c r="I98" s="24">
        <v>2</v>
      </c>
      <c r="J98" s="24">
        <v>4</v>
      </c>
      <c r="K98" s="24">
        <v>3</v>
      </c>
      <c r="L98" s="24">
        <v>2</v>
      </c>
      <c r="M98" s="24">
        <v>2</v>
      </c>
      <c r="N98" s="24">
        <v>2</v>
      </c>
      <c r="O98" s="24">
        <v>3</v>
      </c>
      <c r="P98" s="24">
        <v>4</v>
      </c>
      <c r="Q98" s="24">
        <v>2</v>
      </c>
      <c r="R98" s="24">
        <v>2</v>
      </c>
      <c r="S98" s="24">
        <v>1</v>
      </c>
      <c r="T98" s="24">
        <v>1</v>
      </c>
      <c r="U98" s="23"/>
      <c r="V98" s="23"/>
      <c r="W98" s="24">
        <v>5</v>
      </c>
      <c r="X98" s="24">
        <v>4</v>
      </c>
      <c r="Y98" s="24">
        <v>4</v>
      </c>
      <c r="Z98" s="24">
        <v>5</v>
      </c>
      <c r="AA98" s="24">
        <v>5</v>
      </c>
      <c r="AB98" s="24">
        <v>5</v>
      </c>
      <c r="AC98" s="24">
        <v>5</v>
      </c>
      <c r="AD98" s="24">
        <v>5</v>
      </c>
      <c r="AE98" s="24">
        <v>5</v>
      </c>
      <c r="AF98" s="24">
        <v>5</v>
      </c>
      <c r="AG98" s="24">
        <v>5</v>
      </c>
      <c r="AH98" s="24">
        <v>5</v>
      </c>
      <c r="AI98" s="24">
        <v>5</v>
      </c>
      <c r="AJ98" s="24">
        <v>3</v>
      </c>
      <c r="AK98" s="24">
        <v>5</v>
      </c>
      <c r="AL98" s="24">
        <v>5</v>
      </c>
      <c r="AM98" s="24">
        <v>3</v>
      </c>
      <c r="AN98" s="24">
        <v>3</v>
      </c>
      <c r="AO98" s="24">
        <v>5</v>
      </c>
      <c r="AP98" s="24">
        <v>4</v>
      </c>
      <c r="AQ98" s="24">
        <v>5</v>
      </c>
      <c r="AR98" s="24">
        <v>3</v>
      </c>
      <c r="AS98" s="24">
        <v>3</v>
      </c>
      <c r="AT98" s="24">
        <v>5</v>
      </c>
      <c r="AU98" s="24">
        <v>3</v>
      </c>
      <c r="AV98" s="24">
        <v>3</v>
      </c>
      <c r="AW98" s="24">
        <v>3</v>
      </c>
      <c r="AX98" s="24">
        <v>2</v>
      </c>
      <c r="AY98" s="24">
        <v>2</v>
      </c>
      <c r="AZ98" s="24">
        <v>2</v>
      </c>
      <c r="BA98" s="24">
        <v>4</v>
      </c>
      <c r="BB98" s="23"/>
      <c r="BC98" s="23"/>
      <c r="BD98" s="23"/>
      <c r="BE98" s="24">
        <v>3</v>
      </c>
      <c r="BF98" s="24">
        <v>3</v>
      </c>
      <c r="BG98" s="24">
        <v>3</v>
      </c>
      <c r="BH98" s="24">
        <v>3</v>
      </c>
      <c r="BI98" s="24">
        <v>3</v>
      </c>
      <c r="BJ98" s="24">
        <v>2</v>
      </c>
      <c r="BK98" s="24" t="s">
        <v>85</v>
      </c>
      <c r="BL98" s="24" t="s">
        <v>85</v>
      </c>
      <c r="BM98" s="24" t="s">
        <v>86</v>
      </c>
      <c r="BN98" s="24" t="s">
        <v>86</v>
      </c>
      <c r="BO98" s="24" t="s">
        <v>85</v>
      </c>
      <c r="BP98" s="24" t="s">
        <v>85</v>
      </c>
      <c r="BQ98" s="24" t="s">
        <v>85</v>
      </c>
      <c r="BR98" s="24" t="s">
        <v>85</v>
      </c>
      <c r="BS98" s="24" t="s">
        <v>85</v>
      </c>
      <c r="BT98" s="24" t="s">
        <v>85</v>
      </c>
      <c r="BU98" s="24" t="s">
        <v>85</v>
      </c>
      <c r="BV98" s="24" t="s">
        <v>104</v>
      </c>
      <c r="BW98" s="24" t="s">
        <v>105</v>
      </c>
      <c r="BX98" s="24" t="s">
        <v>106</v>
      </c>
      <c r="BY98" s="24" t="s">
        <v>107</v>
      </c>
      <c r="BZ98" s="24" t="s">
        <v>160</v>
      </c>
      <c r="CA98" s="24" t="s">
        <v>109</v>
      </c>
      <c r="CB98" s="24" t="s">
        <v>387</v>
      </c>
      <c r="CC98" s="24" t="s">
        <v>1493</v>
      </c>
      <c r="CD98" s="24" t="s">
        <v>138</v>
      </c>
      <c r="CE98" s="24" t="s">
        <v>7704</v>
      </c>
      <c r="CF98" s="24" t="s">
        <v>114</v>
      </c>
      <c r="CG98" s="24" t="s">
        <v>115</v>
      </c>
      <c r="CH98" s="24" t="s">
        <v>85</v>
      </c>
      <c r="CI98" s="23"/>
      <c r="CJ98" s="23"/>
      <c r="CK98" s="24">
        <v>4</v>
      </c>
      <c r="CL98" s="24">
        <v>5</v>
      </c>
      <c r="CM98" s="24">
        <v>1</v>
      </c>
      <c r="CN98" s="23"/>
    </row>
    <row r="99" spans="1:92" x14ac:dyDescent="0.2">
      <c r="A99" s="25">
        <v>42381.467259837962</v>
      </c>
      <c r="B99" s="24">
        <v>4</v>
      </c>
      <c r="C99" s="24">
        <v>5</v>
      </c>
      <c r="D99" s="24">
        <v>2</v>
      </c>
      <c r="E99" s="24">
        <v>4</v>
      </c>
      <c r="F99" s="24">
        <v>5</v>
      </c>
      <c r="G99" s="24">
        <v>4</v>
      </c>
      <c r="H99" s="24">
        <v>5</v>
      </c>
      <c r="I99" s="24">
        <v>4</v>
      </c>
      <c r="J99" s="24">
        <v>4</v>
      </c>
      <c r="K99" s="24">
        <v>2</v>
      </c>
      <c r="L99" s="24">
        <v>4</v>
      </c>
      <c r="M99" s="24">
        <v>3</v>
      </c>
      <c r="N99" s="24">
        <v>1</v>
      </c>
      <c r="O99" s="24">
        <v>3</v>
      </c>
      <c r="P99" s="24">
        <v>4</v>
      </c>
      <c r="Q99" s="24">
        <v>4</v>
      </c>
      <c r="R99" s="24">
        <v>4</v>
      </c>
      <c r="S99" s="24">
        <v>3</v>
      </c>
      <c r="T99" s="24">
        <v>2</v>
      </c>
      <c r="U99" s="23"/>
      <c r="V99" s="23"/>
      <c r="W99" s="24">
        <v>5</v>
      </c>
      <c r="X99" s="24">
        <v>5</v>
      </c>
      <c r="Y99" s="24">
        <v>5</v>
      </c>
      <c r="Z99" s="24">
        <v>5</v>
      </c>
      <c r="AA99" s="24">
        <v>5</v>
      </c>
      <c r="AB99" s="24">
        <v>5</v>
      </c>
      <c r="AC99" s="24">
        <v>5</v>
      </c>
      <c r="AD99" s="24">
        <v>5</v>
      </c>
      <c r="AE99" s="24">
        <v>4</v>
      </c>
      <c r="AF99" s="24">
        <v>5</v>
      </c>
      <c r="AG99" s="24">
        <v>5</v>
      </c>
      <c r="AH99" s="24">
        <v>5</v>
      </c>
      <c r="AI99" s="24">
        <v>4</v>
      </c>
      <c r="AJ99" s="24">
        <v>3</v>
      </c>
      <c r="AK99" s="24">
        <v>5</v>
      </c>
      <c r="AL99" s="24">
        <v>4</v>
      </c>
      <c r="AM99" s="24">
        <v>4</v>
      </c>
      <c r="AN99" s="24">
        <v>3</v>
      </c>
      <c r="AO99" s="24">
        <v>5</v>
      </c>
      <c r="AP99" s="24">
        <v>4</v>
      </c>
      <c r="AQ99" s="24">
        <v>5</v>
      </c>
      <c r="AR99" s="24">
        <v>3</v>
      </c>
      <c r="AS99" s="24">
        <v>4</v>
      </c>
      <c r="AT99" s="24">
        <v>2</v>
      </c>
      <c r="AU99" s="24">
        <v>1</v>
      </c>
      <c r="AV99" s="24">
        <v>2</v>
      </c>
      <c r="AW99" s="24">
        <v>4</v>
      </c>
      <c r="AX99" s="24">
        <v>4</v>
      </c>
      <c r="AY99" s="24">
        <v>4</v>
      </c>
      <c r="AZ99" s="24">
        <v>4</v>
      </c>
      <c r="BA99" s="24">
        <v>4</v>
      </c>
      <c r="BB99" s="23"/>
      <c r="BC99" s="23"/>
      <c r="BD99" s="23"/>
      <c r="BE99" s="24">
        <v>3</v>
      </c>
      <c r="BF99" s="24">
        <v>3</v>
      </c>
      <c r="BG99" s="24">
        <v>4</v>
      </c>
      <c r="BH99" s="24">
        <v>4</v>
      </c>
      <c r="BI99" s="24">
        <v>5</v>
      </c>
      <c r="BJ99" s="24">
        <v>5</v>
      </c>
      <c r="BK99" s="24" t="s">
        <v>125</v>
      </c>
      <c r="BL99" s="24" t="s">
        <v>125</v>
      </c>
      <c r="BM99" s="24" t="s">
        <v>125</v>
      </c>
      <c r="BN99" s="24" t="s">
        <v>125</v>
      </c>
      <c r="BO99" s="24" t="s">
        <v>85</v>
      </c>
      <c r="BP99" s="24" t="s">
        <v>125</v>
      </c>
      <c r="BQ99" s="24" t="s">
        <v>85</v>
      </c>
      <c r="BR99" s="24" t="s">
        <v>125</v>
      </c>
      <c r="BS99" s="24" t="s">
        <v>125</v>
      </c>
      <c r="BT99" s="24" t="s">
        <v>125</v>
      </c>
      <c r="BU99" s="24" t="s">
        <v>85</v>
      </c>
      <c r="BV99" s="24" t="s">
        <v>104</v>
      </c>
      <c r="BW99" s="24" t="s">
        <v>105</v>
      </c>
      <c r="BX99" s="24" t="s">
        <v>106</v>
      </c>
      <c r="BY99" s="24" t="s">
        <v>107</v>
      </c>
      <c r="BZ99" s="24" t="s">
        <v>134</v>
      </c>
      <c r="CA99" s="24" t="s">
        <v>218</v>
      </c>
      <c r="CB99" s="24" t="s">
        <v>110</v>
      </c>
      <c r="CC99" s="24" t="s">
        <v>7705</v>
      </c>
      <c r="CD99" s="24" t="s">
        <v>7706</v>
      </c>
      <c r="CE99" s="24" t="s">
        <v>221</v>
      </c>
      <c r="CF99" s="24" t="s">
        <v>446</v>
      </c>
      <c r="CG99" s="24" t="s">
        <v>447</v>
      </c>
      <c r="CH99" s="24" t="s">
        <v>125</v>
      </c>
      <c r="CI99" s="23"/>
      <c r="CJ99" s="23"/>
      <c r="CK99" s="24">
        <v>4</v>
      </c>
      <c r="CL99" s="24">
        <v>2</v>
      </c>
      <c r="CM99" s="24">
        <v>4</v>
      </c>
      <c r="CN99" s="23"/>
    </row>
    <row r="100" spans="1:92" x14ac:dyDescent="0.2">
      <c r="A100" s="25">
        <v>42381.467922662036</v>
      </c>
      <c r="B100" s="24">
        <v>4</v>
      </c>
      <c r="C100" s="24">
        <v>5</v>
      </c>
      <c r="D100" s="24">
        <v>5</v>
      </c>
      <c r="E100" s="24">
        <v>4</v>
      </c>
      <c r="F100" s="24">
        <v>2</v>
      </c>
      <c r="G100" s="24">
        <v>4</v>
      </c>
      <c r="H100" s="24">
        <v>5</v>
      </c>
      <c r="I100" s="24">
        <v>4</v>
      </c>
      <c r="J100" s="24">
        <v>3</v>
      </c>
      <c r="K100" s="24">
        <v>1</v>
      </c>
      <c r="L100" s="24">
        <v>3</v>
      </c>
      <c r="M100" s="24">
        <v>4</v>
      </c>
      <c r="N100" s="24">
        <v>3</v>
      </c>
      <c r="O100" s="24">
        <v>3</v>
      </c>
      <c r="P100" s="24">
        <v>3</v>
      </c>
      <c r="Q100" s="24">
        <v>2</v>
      </c>
      <c r="R100" s="24">
        <v>3</v>
      </c>
      <c r="S100" s="24">
        <v>1</v>
      </c>
      <c r="T100" s="24">
        <v>1</v>
      </c>
      <c r="U100" s="23"/>
      <c r="V100" s="23"/>
      <c r="W100" s="24">
        <v>5</v>
      </c>
      <c r="X100" s="24">
        <v>4</v>
      </c>
      <c r="Y100" s="24">
        <v>5</v>
      </c>
      <c r="Z100" s="24">
        <v>4</v>
      </c>
      <c r="AA100" s="24">
        <v>5</v>
      </c>
      <c r="AB100" s="24">
        <v>4</v>
      </c>
      <c r="AC100" s="24">
        <v>5</v>
      </c>
      <c r="AD100" s="24">
        <v>5</v>
      </c>
      <c r="AE100" s="24">
        <v>5</v>
      </c>
      <c r="AF100" s="24">
        <v>4</v>
      </c>
      <c r="AG100" s="24">
        <v>5</v>
      </c>
      <c r="AH100" s="24">
        <v>5</v>
      </c>
      <c r="AI100" s="24">
        <v>4</v>
      </c>
      <c r="AJ100" s="24">
        <v>4</v>
      </c>
      <c r="AK100" s="24">
        <v>5</v>
      </c>
      <c r="AL100" s="24">
        <v>5</v>
      </c>
      <c r="AM100" s="24">
        <v>3</v>
      </c>
      <c r="AN100" s="24">
        <v>5</v>
      </c>
      <c r="AO100" s="24">
        <v>5</v>
      </c>
      <c r="AP100" s="24">
        <v>4</v>
      </c>
      <c r="AQ100" s="24">
        <v>4</v>
      </c>
      <c r="AR100" s="24">
        <v>3</v>
      </c>
      <c r="AS100" s="24">
        <v>3</v>
      </c>
      <c r="AT100" s="24">
        <v>4</v>
      </c>
      <c r="AU100" s="24">
        <v>4</v>
      </c>
      <c r="AV100" s="24">
        <v>3</v>
      </c>
      <c r="AW100" s="24">
        <v>5</v>
      </c>
      <c r="AX100" s="24">
        <v>4</v>
      </c>
      <c r="AY100" s="24">
        <v>4</v>
      </c>
      <c r="AZ100" s="24">
        <v>2</v>
      </c>
      <c r="BA100" s="24">
        <v>2</v>
      </c>
      <c r="BB100" s="23"/>
      <c r="BC100" s="23"/>
      <c r="BD100" s="23"/>
      <c r="BE100" s="24">
        <v>4</v>
      </c>
      <c r="BF100" s="24">
        <v>5</v>
      </c>
      <c r="BG100" s="24">
        <v>4</v>
      </c>
      <c r="BH100" s="24">
        <v>5</v>
      </c>
      <c r="BI100" s="24">
        <v>4</v>
      </c>
      <c r="BJ100" s="24">
        <v>5</v>
      </c>
      <c r="BK100" s="24" t="s">
        <v>86</v>
      </c>
      <c r="BL100" s="24" t="s">
        <v>85</v>
      </c>
      <c r="BM100" s="24" t="s">
        <v>85</v>
      </c>
      <c r="BN100" s="24" t="s">
        <v>85</v>
      </c>
      <c r="BO100" s="24" t="s">
        <v>85</v>
      </c>
      <c r="BP100" s="24" t="s">
        <v>85</v>
      </c>
      <c r="BQ100" s="24" t="s">
        <v>86</v>
      </c>
      <c r="BR100" s="24" t="s">
        <v>85</v>
      </c>
      <c r="BS100" s="24" t="s">
        <v>85</v>
      </c>
      <c r="BT100" s="24" t="s">
        <v>85</v>
      </c>
      <c r="BU100" s="24" t="s">
        <v>85</v>
      </c>
      <c r="BV100" s="24" t="s">
        <v>185</v>
      </c>
      <c r="BW100" s="24" t="s">
        <v>4838</v>
      </c>
      <c r="BX100" s="24" t="s">
        <v>106</v>
      </c>
      <c r="BY100" s="24" t="s">
        <v>107</v>
      </c>
      <c r="BZ100" s="24" t="s">
        <v>160</v>
      </c>
      <c r="CA100" s="24" t="s">
        <v>218</v>
      </c>
      <c r="CB100" s="24" t="s">
        <v>110</v>
      </c>
      <c r="CC100" s="24" t="s">
        <v>6412</v>
      </c>
      <c r="CD100" s="24" t="s">
        <v>221</v>
      </c>
      <c r="CE100" s="24" t="s">
        <v>7707</v>
      </c>
      <c r="CF100" s="24" t="s">
        <v>114</v>
      </c>
      <c r="CG100" s="24" t="s">
        <v>115</v>
      </c>
      <c r="CH100" s="24" t="s">
        <v>85</v>
      </c>
      <c r="CI100" s="23"/>
      <c r="CJ100" s="23"/>
      <c r="CK100" s="24">
        <v>2</v>
      </c>
      <c r="CL100" s="24">
        <v>3</v>
      </c>
      <c r="CM100" s="24">
        <v>1</v>
      </c>
      <c r="CN100" s="23"/>
    </row>
    <row r="101" spans="1:92" x14ac:dyDescent="0.2">
      <c r="A101" s="25">
        <v>42381.468866770832</v>
      </c>
      <c r="B101" s="24">
        <v>3</v>
      </c>
      <c r="C101" s="24">
        <v>5</v>
      </c>
      <c r="D101" s="24">
        <v>4</v>
      </c>
      <c r="E101" s="24">
        <v>4</v>
      </c>
      <c r="F101" s="24">
        <v>1</v>
      </c>
      <c r="G101" s="24">
        <v>5</v>
      </c>
      <c r="H101" s="24">
        <v>1</v>
      </c>
      <c r="I101" s="24">
        <v>5</v>
      </c>
      <c r="J101" s="24">
        <v>3</v>
      </c>
      <c r="K101" s="24">
        <v>3</v>
      </c>
      <c r="L101" s="24">
        <v>4</v>
      </c>
      <c r="M101" s="24">
        <v>4</v>
      </c>
      <c r="N101" s="24">
        <v>1</v>
      </c>
      <c r="O101" s="24">
        <v>4</v>
      </c>
      <c r="P101" s="24">
        <v>4</v>
      </c>
      <c r="Q101" s="24">
        <v>4</v>
      </c>
      <c r="R101" s="24">
        <v>4</v>
      </c>
      <c r="S101" s="24">
        <v>3</v>
      </c>
      <c r="T101" s="24">
        <v>4</v>
      </c>
      <c r="U101" s="23"/>
      <c r="V101" s="23"/>
      <c r="W101" s="24">
        <v>2</v>
      </c>
      <c r="X101" s="24">
        <v>3</v>
      </c>
      <c r="Y101" s="24">
        <v>3</v>
      </c>
      <c r="Z101" s="24">
        <v>4</v>
      </c>
      <c r="AA101" s="24">
        <v>3</v>
      </c>
      <c r="AB101" s="24">
        <v>1</v>
      </c>
      <c r="AC101" s="24">
        <v>1</v>
      </c>
      <c r="AD101" s="24">
        <v>4</v>
      </c>
      <c r="AE101" s="24">
        <v>3</v>
      </c>
      <c r="AF101" s="24">
        <v>4</v>
      </c>
      <c r="AG101" s="24">
        <v>4</v>
      </c>
      <c r="AH101" s="24">
        <v>3</v>
      </c>
      <c r="AI101" s="24">
        <v>2</v>
      </c>
      <c r="AJ101" s="24">
        <v>4</v>
      </c>
      <c r="AK101" s="24">
        <v>5</v>
      </c>
      <c r="AL101" s="24">
        <v>5</v>
      </c>
      <c r="AM101" s="24">
        <v>2</v>
      </c>
      <c r="AN101" s="24">
        <v>5</v>
      </c>
      <c r="AO101" s="24">
        <v>2</v>
      </c>
      <c r="AP101" s="24">
        <v>3</v>
      </c>
      <c r="AQ101" s="24">
        <v>3</v>
      </c>
      <c r="AR101" s="24">
        <v>3</v>
      </c>
      <c r="AS101" s="24">
        <v>4</v>
      </c>
      <c r="AT101" s="24">
        <v>4</v>
      </c>
      <c r="AU101" s="24">
        <v>1</v>
      </c>
      <c r="AV101" s="24">
        <v>1</v>
      </c>
      <c r="AW101" s="24">
        <v>4</v>
      </c>
      <c r="AX101" s="24">
        <v>2</v>
      </c>
      <c r="AY101" s="24">
        <v>4</v>
      </c>
      <c r="AZ101" s="24">
        <v>4</v>
      </c>
      <c r="BA101" s="24">
        <v>1</v>
      </c>
      <c r="BB101" s="23"/>
      <c r="BC101" s="23"/>
      <c r="BD101" s="23"/>
      <c r="BE101" s="24">
        <v>5</v>
      </c>
      <c r="BF101" s="24">
        <v>4</v>
      </c>
      <c r="BG101" s="24">
        <v>4</v>
      </c>
      <c r="BH101" s="24">
        <v>4</v>
      </c>
      <c r="BI101" s="24">
        <v>4</v>
      </c>
      <c r="BJ101" s="24">
        <v>5</v>
      </c>
      <c r="BK101" s="24" t="s">
        <v>86</v>
      </c>
      <c r="BL101" s="24" t="s">
        <v>85</v>
      </c>
      <c r="BM101" s="24" t="s">
        <v>85</v>
      </c>
      <c r="BN101" s="24" t="s">
        <v>85</v>
      </c>
      <c r="BO101" s="24" t="s">
        <v>85</v>
      </c>
      <c r="BP101" s="24" t="s">
        <v>85</v>
      </c>
      <c r="BQ101" s="24" t="s">
        <v>125</v>
      </c>
      <c r="BR101" s="24" t="s">
        <v>125</v>
      </c>
      <c r="BS101" s="24" t="s">
        <v>86</v>
      </c>
      <c r="BT101" s="24" t="s">
        <v>85</v>
      </c>
      <c r="BU101" s="24" t="s">
        <v>85</v>
      </c>
      <c r="BV101" s="24" t="s">
        <v>104</v>
      </c>
      <c r="BW101" s="24" t="s">
        <v>2257</v>
      </c>
      <c r="BX101" s="24" t="s">
        <v>106</v>
      </c>
      <c r="BY101" s="24" t="s">
        <v>159</v>
      </c>
      <c r="BZ101" s="24" t="s">
        <v>160</v>
      </c>
      <c r="CA101" s="24" t="s">
        <v>109</v>
      </c>
      <c r="CB101" s="24" t="s">
        <v>110</v>
      </c>
      <c r="CC101" s="24" t="s">
        <v>7708</v>
      </c>
      <c r="CD101" s="24" t="s">
        <v>250</v>
      </c>
      <c r="CE101" s="24" t="s">
        <v>7568</v>
      </c>
      <c r="CF101" s="24" t="s">
        <v>114</v>
      </c>
      <c r="CG101" s="24" t="s">
        <v>115</v>
      </c>
      <c r="CH101" s="24" t="s">
        <v>86</v>
      </c>
      <c r="CI101" s="23"/>
      <c r="CJ101" s="23"/>
      <c r="CK101" s="24">
        <v>4</v>
      </c>
      <c r="CL101" s="24">
        <v>3</v>
      </c>
      <c r="CM101" s="24">
        <v>1</v>
      </c>
      <c r="CN101" s="23"/>
    </row>
    <row r="102" spans="1:92" x14ac:dyDescent="0.2">
      <c r="A102" s="25">
        <v>42381.470224606484</v>
      </c>
      <c r="B102" s="24">
        <v>1</v>
      </c>
      <c r="C102" s="24">
        <v>5</v>
      </c>
      <c r="D102" s="24">
        <v>5</v>
      </c>
      <c r="E102" s="24">
        <v>5</v>
      </c>
      <c r="F102" s="24">
        <v>1</v>
      </c>
      <c r="G102" s="24">
        <v>5</v>
      </c>
      <c r="H102" s="24">
        <v>4</v>
      </c>
      <c r="I102" s="24">
        <v>4</v>
      </c>
      <c r="J102" s="24">
        <v>2</v>
      </c>
      <c r="K102" s="24">
        <v>1</v>
      </c>
      <c r="L102" s="24">
        <v>2</v>
      </c>
      <c r="M102" s="24">
        <v>2</v>
      </c>
      <c r="N102" s="24">
        <v>1</v>
      </c>
      <c r="O102" s="24">
        <v>3</v>
      </c>
      <c r="P102" s="24">
        <v>4</v>
      </c>
      <c r="Q102" s="24">
        <v>3</v>
      </c>
      <c r="R102" s="24">
        <v>2</v>
      </c>
      <c r="S102" s="24">
        <v>1</v>
      </c>
      <c r="T102" s="24">
        <v>2</v>
      </c>
      <c r="U102" s="23"/>
      <c r="V102" s="23"/>
      <c r="W102" s="24">
        <v>3</v>
      </c>
      <c r="X102" s="24">
        <v>4</v>
      </c>
      <c r="Y102" s="24">
        <v>4</v>
      </c>
      <c r="Z102" s="24">
        <v>4</v>
      </c>
      <c r="AA102" s="24">
        <v>4</v>
      </c>
      <c r="AB102" s="24">
        <v>4</v>
      </c>
      <c r="AC102" s="24">
        <v>4</v>
      </c>
      <c r="AD102" s="24">
        <v>3</v>
      </c>
      <c r="AE102" s="24">
        <v>2</v>
      </c>
      <c r="AF102" s="24">
        <v>3</v>
      </c>
      <c r="AG102" s="24">
        <v>4</v>
      </c>
      <c r="AH102" s="24">
        <v>3</v>
      </c>
      <c r="AI102" s="24">
        <v>3</v>
      </c>
      <c r="AJ102" s="24">
        <v>1</v>
      </c>
      <c r="AK102" s="24">
        <v>5</v>
      </c>
      <c r="AL102" s="24">
        <v>4</v>
      </c>
      <c r="AM102" s="24">
        <v>2</v>
      </c>
      <c r="AN102" s="24">
        <v>4</v>
      </c>
      <c r="AO102" s="24">
        <v>4</v>
      </c>
      <c r="AP102" s="24">
        <v>4</v>
      </c>
      <c r="AQ102" s="24">
        <v>4</v>
      </c>
      <c r="AR102" s="24">
        <v>2</v>
      </c>
      <c r="AS102" s="24">
        <v>4</v>
      </c>
      <c r="AT102" s="24">
        <v>3</v>
      </c>
      <c r="AU102" s="24">
        <v>1</v>
      </c>
      <c r="AV102" s="24">
        <v>3</v>
      </c>
      <c r="AW102" s="24">
        <v>4</v>
      </c>
      <c r="AX102" s="24">
        <v>4</v>
      </c>
      <c r="AY102" s="24">
        <v>2</v>
      </c>
      <c r="AZ102" s="24">
        <v>2</v>
      </c>
      <c r="BA102" s="24">
        <v>1</v>
      </c>
      <c r="BB102" s="23"/>
      <c r="BC102" s="23"/>
      <c r="BD102" s="23"/>
      <c r="BE102" s="24">
        <v>4</v>
      </c>
      <c r="BF102" s="24">
        <v>4</v>
      </c>
      <c r="BG102" s="24">
        <v>2</v>
      </c>
      <c r="BH102" s="24">
        <v>3</v>
      </c>
      <c r="BI102" s="24">
        <v>4</v>
      </c>
      <c r="BJ102" s="24">
        <v>4</v>
      </c>
      <c r="BK102" s="24" t="s">
        <v>85</v>
      </c>
      <c r="BL102" s="24" t="s">
        <v>86</v>
      </c>
      <c r="BM102" s="24" t="s">
        <v>125</v>
      </c>
      <c r="BN102" s="24" t="s">
        <v>85</v>
      </c>
      <c r="BO102" s="24" t="s">
        <v>85</v>
      </c>
      <c r="BP102" s="24" t="s">
        <v>85</v>
      </c>
      <c r="BQ102" s="24" t="s">
        <v>85</v>
      </c>
      <c r="BR102" s="24" t="s">
        <v>86</v>
      </c>
      <c r="BS102" s="24" t="s">
        <v>86</v>
      </c>
      <c r="BT102" s="24" t="s">
        <v>86</v>
      </c>
      <c r="BU102" s="24" t="s">
        <v>85</v>
      </c>
      <c r="BV102" s="24" t="s">
        <v>271</v>
      </c>
      <c r="BW102" s="24" t="s">
        <v>2716</v>
      </c>
      <c r="BX102" s="24" t="s">
        <v>106</v>
      </c>
      <c r="BY102" s="24" t="s">
        <v>159</v>
      </c>
      <c r="BZ102" s="24" t="s">
        <v>108</v>
      </c>
      <c r="CA102" s="24" t="s">
        <v>109</v>
      </c>
      <c r="CB102" s="24" t="s">
        <v>110</v>
      </c>
      <c r="CC102" s="24" t="s">
        <v>1984</v>
      </c>
      <c r="CD102" s="24" t="s">
        <v>7543</v>
      </c>
      <c r="CE102" s="24" t="s">
        <v>1811</v>
      </c>
      <c r="CF102" s="24" t="s">
        <v>114</v>
      </c>
      <c r="CG102" s="24" t="s">
        <v>115</v>
      </c>
      <c r="CH102" s="24" t="s">
        <v>86</v>
      </c>
      <c r="CI102" s="23"/>
      <c r="CJ102" s="24" t="s">
        <v>7709</v>
      </c>
      <c r="CK102" s="24">
        <v>3</v>
      </c>
      <c r="CL102" s="24">
        <v>3</v>
      </c>
      <c r="CM102" s="24">
        <v>1</v>
      </c>
      <c r="CN102" s="23"/>
    </row>
    <row r="103" spans="1:92" x14ac:dyDescent="0.2">
      <c r="A103" s="25">
        <v>42381.47292782407</v>
      </c>
      <c r="B103" s="24">
        <v>2</v>
      </c>
      <c r="C103" s="24">
        <v>5</v>
      </c>
      <c r="D103" s="24">
        <v>5</v>
      </c>
      <c r="E103" s="24">
        <v>1</v>
      </c>
      <c r="F103" s="24">
        <v>1</v>
      </c>
      <c r="G103" s="24">
        <v>5</v>
      </c>
      <c r="H103" s="24">
        <v>5</v>
      </c>
      <c r="I103" s="24">
        <v>5</v>
      </c>
      <c r="J103" s="24">
        <v>5</v>
      </c>
      <c r="K103" s="24">
        <v>2</v>
      </c>
      <c r="L103" s="24">
        <v>1</v>
      </c>
      <c r="M103" s="24">
        <v>3</v>
      </c>
      <c r="N103" s="24">
        <v>2</v>
      </c>
      <c r="O103" s="24">
        <v>3</v>
      </c>
      <c r="P103" s="24">
        <v>5</v>
      </c>
      <c r="Q103" s="24">
        <v>5</v>
      </c>
      <c r="R103" s="24">
        <v>2</v>
      </c>
      <c r="S103" s="24">
        <v>1</v>
      </c>
      <c r="T103" s="24">
        <v>1</v>
      </c>
      <c r="U103" s="23"/>
      <c r="V103" s="23"/>
      <c r="W103" s="24">
        <v>5</v>
      </c>
      <c r="X103" s="24">
        <v>1</v>
      </c>
      <c r="Y103" s="24">
        <v>4</v>
      </c>
      <c r="Z103" s="24">
        <v>3</v>
      </c>
      <c r="AA103" s="24">
        <v>5</v>
      </c>
      <c r="AB103" s="24">
        <v>5</v>
      </c>
      <c r="AC103" s="24">
        <v>4</v>
      </c>
      <c r="AD103" s="24">
        <v>4</v>
      </c>
      <c r="AE103" s="24">
        <v>3</v>
      </c>
      <c r="AF103" s="24">
        <v>4</v>
      </c>
      <c r="AG103" s="24">
        <v>4</v>
      </c>
      <c r="AH103" s="24">
        <v>5</v>
      </c>
      <c r="AI103" s="24">
        <v>5</v>
      </c>
      <c r="AJ103" s="24">
        <v>3</v>
      </c>
      <c r="AK103" s="24">
        <v>5</v>
      </c>
      <c r="AL103" s="24">
        <v>2</v>
      </c>
      <c r="AM103" s="24">
        <v>1</v>
      </c>
      <c r="AN103" s="24">
        <v>5</v>
      </c>
      <c r="AO103" s="24">
        <v>5</v>
      </c>
      <c r="AP103" s="24">
        <v>4</v>
      </c>
      <c r="AQ103" s="24">
        <v>3</v>
      </c>
      <c r="AR103" s="24">
        <v>1</v>
      </c>
      <c r="AS103" s="24">
        <v>2</v>
      </c>
      <c r="AT103" s="24">
        <v>3</v>
      </c>
      <c r="AU103" s="24">
        <v>1</v>
      </c>
      <c r="AV103" s="24">
        <v>3</v>
      </c>
      <c r="AW103" s="24">
        <v>4</v>
      </c>
      <c r="AX103" s="24">
        <v>3</v>
      </c>
      <c r="AY103" s="24">
        <v>2</v>
      </c>
      <c r="AZ103" s="24">
        <v>2</v>
      </c>
      <c r="BA103" s="24">
        <v>1</v>
      </c>
      <c r="BB103" s="23"/>
      <c r="BC103" s="23"/>
      <c r="BD103" s="23"/>
      <c r="BE103" s="24">
        <v>5</v>
      </c>
      <c r="BF103" s="24">
        <v>5</v>
      </c>
      <c r="BG103" s="24">
        <v>3</v>
      </c>
      <c r="BH103" s="24">
        <v>4</v>
      </c>
      <c r="BI103" s="24">
        <v>3</v>
      </c>
      <c r="BJ103" s="24">
        <v>5</v>
      </c>
      <c r="BK103" s="24" t="s">
        <v>86</v>
      </c>
      <c r="BL103" s="24" t="s">
        <v>85</v>
      </c>
      <c r="BM103" s="24" t="s">
        <v>85</v>
      </c>
      <c r="BN103" s="24" t="s">
        <v>125</v>
      </c>
      <c r="BO103" s="24" t="s">
        <v>85</v>
      </c>
      <c r="BP103" s="24" t="s">
        <v>85</v>
      </c>
      <c r="BQ103" s="24" t="s">
        <v>125</v>
      </c>
      <c r="BR103" s="24" t="s">
        <v>125</v>
      </c>
      <c r="BS103" s="24" t="s">
        <v>86</v>
      </c>
      <c r="BT103" s="24" t="s">
        <v>86</v>
      </c>
      <c r="BU103" s="24" t="s">
        <v>85</v>
      </c>
      <c r="BV103" s="24" t="s">
        <v>271</v>
      </c>
      <c r="BW103" s="24" t="s">
        <v>105</v>
      </c>
      <c r="BX103" s="24" t="s">
        <v>106</v>
      </c>
      <c r="BY103" s="24" t="s">
        <v>159</v>
      </c>
      <c r="BZ103" s="24" t="s">
        <v>160</v>
      </c>
      <c r="CA103" s="24" t="s">
        <v>218</v>
      </c>
      <c r="CB103" s="24" t="s">
        <v>110</v>
      </c>
      <c r="CC103" s="24" t="s">
        <v>7710</v>
      </c>
      <c r="CD103" s="24" t="s">
        <v>221</v>
      </c>
      <c r="CE103" s="24" t="s">
        <v>7711</v>
      </c>
      <c r="CF103" s="24" t="s">
        <v>114</v>
      </c>
      <c r="CG103" s="24" t="s">
        <v>115</v>
      </c>
      <c r="CH103" s="24" t="s">
        <v>86</v>
      </c>
      <c r="CI103" s="23"/>
      <c r="CJ103" s="24" t="s">
        <v>7712</v>
      </c>
      <c r="CK103" s="24">
        <v>3</v>
      </c>
      <c r="CL103" s="24">
        <v>5</v>
      </c>
      <c r="CM103" s="24" t="s">
        <v>118</v>
      </c>
      <c r="CN103" s="23"/>
    </row>
    <row r="104" spans="1:92" x14ac:dyDescent="0.2">
      <c r="A104" s="25">
        <v>42381.477085682869</v>
      </c>
      <c r="B104" s="24">
        <v>3</v>
      </c>
      <c r="C104" s="24">
        <v>4</v>
      </c>
      <c r="D104" s="24">
        <v>4</v>
      </c>
      <c r="E104" s="24">
        <v>3</v>
      </c>
      <c r="F104" s="24">
        <v>2</v>
      </c>
      <c r="G104" s="24">
        <v>4</v>
      </c>
      <c r="H104" s="24">
        <v>4</v>
      </c>
      <c r="I104" s="24">
        <v>4</v>
      </c>
      <c r="J104" s="24">
        <v>4</v>
      </c>
      <c r="K104" s="24">
        <v>3</v>
      </c>
      <c r="L104" s="24">
        <v>2</v>
      </c>
      <c r="M104" s="24">
        <v>3</v>
      </c>
      <c r="N104" s="24">
        <v>4</v>
      </c>
      <c r="O104" s="24">
        <v>4</v>
      </c>
      <c r="P104" s="24">
        <v>4</v>
      </c>
      <c r="Q104" s="24">
        <v>3</v>
      </c>
      <c r="R104" s="24">
        <v>3</v>
      </c>
      <c r="S104" s="24">
        <v>3</v>
      </c>
      <c r="T104" s="24">
        <v>3</v>
      </c>
      <c r="U104" s="23"/>
      <c r="V104" s="23"/>
      <c r="W104" s="24">
        <v>4</v>
      </c>
      <c r="X104" s="24">
        <v>4</v>
      </c>
      <c r="Y104" s="24">
        <v>4</v>
      </c>
      <c r="Z104" s="24">
        <v>3</v>
      </c>
      <c r="AA104" s="24">
        <v>4</v>
      </c>
      <c r="AB104" s="24">
        <v>4</v>
      </c>
      <c r="AC104" s="24">
        <v>3</v>
      </c>
      <c r="AD104" s="24">
        <v>2</v>
      </c>
      <c r="AE104" s="24">
        <v>1</v>
      </c>
      <c r="AF104" s="24">
        <v>4</v>
      </c>
      <c r="AG104" s="24">
        <v>4</v>
      </c>
      <c r="AH104" s="24">
        <v>3</v>
      </c>
      <c r="AI104" s="24">
        <v>4</v>
      </c>
      <c r="AJ104" s="24">
        <v>3</v>
      </c>
      <c r="AK104" s="24">
        <v>4</v>
      </c>
      <c r="AL104" s="24">
        <v>2</v>
      </c>
      <c r="AM104" s="24">
        <v>1</v>
      </c>
      <c r="AN104" s="24">
        <v>4</v>
      </c>
      <c r="AO104" s="24">
        <v>4</v>
      </c>
      <c r="AP104" s="24">
        <v>4</v>
      </c>
      <c r="AQ104" s="24">
        <v>4</v>
      </c>
      <c r="AR104" s="24">
        <v>3</v>
      </c>
      <c r="AS104" s="24">
        <v>1</v>
      </c>
      <c r="AT104" s="24">
        <v>3</v>
      </c>
      <c r="AU104" s="24">
        <v>4</v>
      </c>
      <c r="AV104" s="24">
        <v>3</v>
      </c>
      <c r="AW104" s="24">
        <v>4</v>
      </c>
      <c r="AX104" s="24">
        <v>3</v>
      </c>
      <c r="AY104" s="24">
        <v>3</v>
      </c>
      <c r="AZ104" s="24">
        <v>3</v>
      </c>
      <c r="BA104" s="24">
        <v>3</v>
      </c>
      <c r="BB104" s="23"/>
      <c r="BC104" s="23"/>
      <c r="BD104" s="23"/>
      <c r="BE104" s="24">
        <v>4</v>
      </c>
      <c r="BF104" s="24">
        <v>4</v>
      </c>
      <c r="BG104" s="24">
        <v>4</v>
      </c>
      <c r="BH104" s="24">
        <v>4</v>
      </c>
      <c r="BI104" s="24">
        <v>4</v>
      </c>
      <c r="BJ104" s="24">
        <v>4</v>
      </c>
      <c r="BK104" s="24" t="s">
        <v>85</v>
      </c>
      <c r="BL104" s="24" t="s">
        <v>85</v>
      </c>
      <c r="BM104" s="24" t="s">
        <v>86</v>
      </c>
      <c r="BN104" s="24" t="s">
        <v>125</v>
      </c>
      <c r="BO104" s="24" t="s">
        <v>85</v>
      </c>
      <c r="BP104" s="24" t="s">
        <v>85</v>
      </c>
      <c r="BQ104" s="24" t="s">
        <v>125</v>
      </c>
      <c r="BR104" s="24" t="s">
        <v>85</v>
      </c>
      <c r="BS104" s="24" t="s">
        <v>85</v>
      </c>
      <c r="BT104" s="24" t="s">
        <v>85</v>
      </c>
      <c r="BU104" s="24" t="s">
        <v>85</v>
      </c>
      <c r="BV104" s="24" t="s">
        <v>465</v>
      </c>
      <c r="BW104" s="24" t="s">
        <v>411</v>
      </c>
      <c r="BX104" s="24" t="s">
        <v>106</v>
      </c>
      <c r="BY104" s="24" t="s">
        <v>107</v>
      </c>
      <c r="BZ104" s="24" t="s">
        <v>108</v>
      </c>
      <c r="CA104" s="24" t="s">
        <v>415</v>
      </c>
      <c r="CB104" s="24" t="s">
        <v>110</v>
      </c>
      <c r="CC104" s="23"/>
      <c r="CD104" s="24" t="s">
        <v>250</v>
      </c>
      <c r="CE104" s="24" t="s">
        <v>7543</v>
      </c>
      <c r="CF104" s="24" t="s">
        <v>114</v>
      </c>
      <c r="CG104" s="24" t="s">
        <v>115</v>
      </c>
      <c r="CH104" s="24" t="s">
        <v>85</v>
      </c>
      <c r="CI104" s="23"/>
      <c r="CJ104" s="23"/>
      <c r="CK104" s="24">
        <v>3</v>
      </c>
      <c r="CL104" s="24">
        <v>3</v>
      </c>
      <c r="CM104" s="24">
        <v>2</v>
      </c>
      <c r="CN104" s="23"/>
    </row>
    <row r="105" spans="1:92" x14ac:dyDescent="0.2">
      <c r="A105" s="25">
        <v>42381.47875923611</v>
      </c>
      <c r="B105" s="24">
        <v>3</v>
      </c>
      <c r="C105" s="24">
        <v>3</v>
      </c>
      <c r="D105" s="24">
        <v>2</v>
      </c>
      <c r="E105" s="24">
        <v>2</v>
      </c>
      <c r="F105" s="24">
        <v>3</v>
      </c>
      <c r="G105" s="24">
        <v>3</v>
      </c>
      <c r="H105" s="24">
        <v>1</v>
      </c>
      <c r="I105" s="24">
        <v>3</v>
      </c>
      <c r="J105" s="24">
        <v>1</v>
      </c>
      <c r="K105" s="24">
        <v>3</v>
      </c>
      <c r="L105" s="24">
        <v>5</v>
      </c>
      <c r="M105" s="24">
        <v>4</v>
      </c>
      <c r="N105" s="24">
        <v>3</v>
      </c>
      <c r="O105" s="24">
        <v>3</v>
      </c>
      <c r="P105" s="24">
        <v>3</v>
      </c>
      <c r="Q105" s="24">
        <v>2</v>
      </c>
      <c r="R105" s="24">
        <v>2</v>
      </c>
      <c r="S105" s="24">
        <v>1</v>
      </c>
      <c r="T105" s="24">
        <v>5</v>
      </c>
      <c r="U105" s="23"/>
      <c r="V105" s="23"/>
      <c r="W105" s="24">
        <v>4</v>
      </c>
      <c r="X105" s="24">
        <v>3</v>
      </c>
      <c r="Y105" s="24">
        <v>4</v>
      </c>
      <c r="Z105" s="24">
        <v>4</v>
      </c>
      <c r="AA105" s="24">
        <v>4</v>
      </c>
      <c r="AB105" s="24">
        <v>4</v>
      </c>
      <c r="AC105" s="24">
        <v>4</v>
      </c>
      <c r="AD105" s="24">
        <v>4</v>
      </c>
      <c r="AE105" s="24">
        <v>4</v>
      </c>
      <c r="AF105" s="24">
        <v>5</v>
      </c>
      <c r="AG105" s="24">
        <v>4</v>
      </c>
      <c r="AH105" s="24">
        <v>5</v>
      </c>
      <c r="AI105" s="24">
        <v>3</v>
      </c>
      <c r="AJ105" s="24">
        <v>4</v>
      </c>
      <c r="AK105" s="24">
        <v>3</v>
      </c>
      <c r="AL105" s="24">
        <v>2</v>
      </c>
      <c r="AM105" s="24">
        <v>3</v>
      </c>
      <c r="AN105" s="24">
        <v>3</v>
      </c>
      <c r="AO105" s="24">
        <v>1</v>
      </c>
      <c r="AP105" s="24">
        <v>2</v>
      </c>
      <c r="AQ105" s="24">
        <v>1</v>
      </c>
      <c r="AR105" s="24">
        <v>3</v>
      </c>
      <c r="AS105" s="24">
        <v>5</v>
      </c>
      <c r="AT105" s="24">
        <v>5</v>
      </c>
      <c r="AU105" s="24">
        <v>1</v>
      </c>
      <c r="AV105" s="24">
        <v>3</v>
      </c>
      <c r="AW105" s="24">
        <v>4</v>
      </c>
      <c r="AX105" s="24">
        <v>1</v>
      </c>
      <c r="AY105" s="24">
        <v>3</v>
      </c>
      <c r="AZ105" s="24">
        <v>1</v>
      </c>
      <c r="BA105" s="24">
        <v>4</v>
      </c>
      <c r="BB105" s="23"/>
      <c r="BC105" s="23"/>
      <c r="BD105" s="23"/>
      <c r="BE105" s="24">
        <v>3</v>
      </c>
      <c r="BF105" s="24">
        <v>5</v>
      </c>
      <c r="BG105" s="24">
        <v>4</v>
      </c>
      <c r="BH105" s="24">
        <v>4</v>
      </c>
      <c r="BI105" s="24">
        <v>5</v>
      </c>
      <c r="BJ105" s="24">
        <v>4</v>
      </c>
      <c r="BK105" s="24" t="s">
        <v>86</v>
      </c>
      <c r="BL105" s="24" t="s">
        <v>85</v>
      </c>
      <c r="BM105" s="24" t="s">
        <v>85</v>
      </c>
      <c r="BN105" s="24" t="s">
        <v>85</v>
      </c>
      <c r="BO105" s="24" t="s">
        <v>85</v>
      </c>
      <c r="BP105" s="24" t="s">
        <v>86</v>
      </c>
      <c r="BQ105" s="24" t="s">
        <v>86</v>
      </c>
      <c r="BR105" s="24" t="s">
        <v>86</v>
      </c>
      <c r="BS105" s="24" t="s">
        <v>85</v>
      </c>
      <c r="BT105" s="24" t="s">
        <v>85</v>
      </c>
      <c r="BU105" s="24" t="s">
        <v>85</v>
      </c>
      <c r="BV105" s="24" t="s">
        <v>969</v>
      </c>
      <c r="BW105" s="24" t="s">
        <v>527</v>
      </c>
      <c r="BX105" s="24" t="s">
        <v>106</v>
      </c>
      <c r="BY105" s="24" t="s">
        <v>159</v>
      </c>
      <c r="BZ105" s="24" t="s">
        <v>679</v>
      </c>
      <c r="CA105" s="24" t="s">
        <v>109</v>
      </c>
      <c r="CB105" s="24" t="s">
        <v>110</v>
      </c>
      <c r="CC105" s="24" t="s">
        <v>7713</v>
      </c>
      <c r="CD105" s="24" t="s">
        <v>164</v>
      </c>
      <c r="CE105" s="24" t="s">
        <v>193</v>
      </c>
      <c r="CF105" s="24" t="s">
        <v>114</v>
      </c>
      <c r="CG105" s="24" t="s">
        <v>115</v>
      </c>
      <c r="CH105" s="24" t="s">
        <v>85</v>
      </c>
      <c r="CI105" s="23"/>
      <c r="CJ105" s="23"/>
      <c r="CK105" s="24">
        <v>1</v>
      </c>
      <c r="CL105" s="24">
        <v>1</v>
      </c>
      <c r="CM105" s="24">
        <v>1</v>
      </c>
      <c r="CN105" s="23"/>
    </row>
    <row r="106" spans="1:92" x14ac:dyDescent="0.2">
      <c r="A106" s="25">
        <v>42381.4793952662</v>
      </c>
      <c r="B106" s="24">
        <v>4</v>
      </c>
      <c r="C106" s="24">
        <v>3</v>
      </c>
      <c r="D106" s="24">
        <v>4</v>
      </c>
      <c r="E106" s="24">
        <v>2</v>
      </c>
      <c r="F106" s="24">
        <v>1</v>
      </c>
      <c r="G106" s="24">
        <v>5</v>
      </c>
      <c r="H106" s="24">
        <v>1</v>
      </c>
      <c r="I106" s="24">
        <v>5</v>
      </c>
      <c r="J106" s="24">
        <v>2</v>
      </c>
      <c r="K106" s="24">
        <v>2</v>
      </c>
      <c r="L106" s="24">
        <v>2</v>
      </c>
      <c r="M106" s="24">
        <v>5</v>
      </c>
      <c r="N106" s="24">
        <v>1</v>
      </c>
      <c r="O106" s="24">
        <v>1</v>
      </c>
      <c r="P106" s="24">
        <v>2</v>
      </c>
      <c r="Q106" s="24">
        <v>3</v>
      </c>
      <c r="R106" s="24">
        <v>3</v>
      </c>
      <c r="S106" s="24">
        <v>1</v>
      </c>
      <c r="T106" s="24">
        <v>4</v>
      </c>
      <c r="U106" s="23"/>
      <c r="V106" s="23"/>
      <c r="W106" s="24">
        <v>2</v>
      </c>
      <c r="X106" s="24">
        <v>3</v>
      </c>
      <c r="Y106" s="24">
        <v>2</v>
      </c>
      <c r="Z106" s="24">
        <v>2</v>
      </c>
      <c r="AA106" s="24">
        <v>2</v>
      </c>
      <c r="AB106" s="24">
        <v>3</v>
      </c>
      <c r="AC106" s="24">
        <v>1</v>
      </c>
      <c r="AD106" s="24">
        <v>5</v>
      </c>
      <c r="AE106" s="24">
        <v>2</v>
      </c>
      <c r="AF106" s="24">
        <v>5</v>
      </c>
      <c r="AG106" s="24">
        <v>3</v>
      </c>
      <c r="AH106" s="24">
        <v>2</v>
      </c>
      <c r="AI106" s="24">
        <v>2</v>
      </c>
      <c r="AJ106" s="24">
        <v>5</v>
      </c>
      <c r="AK106" s="24">
        <v>5</v>
      </c>
      <c r="AL106" s="24">
        <v>3</v>
      </c>
      <c r="AM106" s="24">
        <v>1</v>
      </c>
      <c r="AN106" s="24">
        <v>5</v>
      </c>
      <c r="AO106" s="24">
        <v>1</v>
      </c>
      <c r="AP106" s="24">
        <v>5</v>
      </c>
      <c r="AQ106" s="24">
        <v>4</v>
      </c>
      <c r="AR106" s="24">
        <v>3</v>
      </c>
      <c r="AS106" s="24">
        <v>1</v>
      </c>
      <c r="AT106" s="24">
        <v>5</v>
      </c>
      <c r="AU106" s="24">
        <v>2</v>
      </c>
      <c r="AV106" s="24">
        <v>2</v>
      </c>
      <c r="AW106" s="24">
        <v>3</v>
      </c>
      <c r="AX106" s="24">
        <v>2</v>
      </c>
      <c r="AY106" s="24">
        <v>4</v>
      </c>
      <c r="AZ106" s="24">
        <v>1</v>
      </c>
      <c r="BA106" s="24">
        <v>4</v>
      </c>
      <c r="BB106" s="23"/>
      <c r="BC106" s="23"/>
      <c r="BD106" s="23"/>
      <c r="BE106" s="24">
        <v>4</v>
      </c>
      <c r="BF106" s="24">
        <v>4</v>
      </c>
      <c r="BG106" s="24">
        <v>3</v>
      </c>
      <c r="BH106" s="24">
        <v>3</v>
      </c>
      <c r="BI106" s="24">
        <v>5</v>
      </c>
      <c r="BJ106" s="24">
        <v>5</v>
      </c>
      <c r="BK106" s="24" t="s">
        <v>85</v>
      </c>
      <c r="BL106" s="24" t="s">
        <v>85</v>
      </c>
      <c r="BM106" s="24" t="s">
        <v>85</v>
      </c>
      <c r="BN106" s="24" t="s">
        <v>85</v>
      </c>
      <c r="BO106" s="24" t="s">
        <v>85</v>
      </c>
      <c r="BP106" s="24" t="s">
        <v>86</v>
      </c>
      <c r="BQ106" s="24" t="s">
        <v>86</v>
      </c>
      <c r="BR106" s="24" t="s">
        <v>86</v>
      </c>
      <c r="BS106" s="24" t="s">
        <v>86</v>
      </c>
      <c r="BT106" s="24" t="s">
        <v>86</v>
      </c>
      <c r="BU106" s="24" t="s">
        <v>85</v>
      </c>
      <c r="BV106" s="24" t="s">
        <v>185</v>
      </c>
      <c r="BW106" s="24" t="s">
        <v>105</v>
      </c>
      <c r="BX106" s="24" t="s">
        <v>106</v>
      </c>
      <c r="BY106" s="24" t="s">
        <v>107</v>
      </c>
      <c r="BZ106" s="24" t="s">
        <v>134</v>
      </c>
      <c r="CA106" s="24" t="s">
        <v>109</v>
      </c>
      <c r="CB106" s="24" t="s">
        <v>110</v>
      </c>
      <c r="CC106" s="24" t="s">
        <v>111</v>
      </c>
      <c r="CD106" s="24" t="s">
        <v>250</v>
      </c>
      <c r="CE106" s="24" t="s">
        <v>7714</v>
      </c>
      <c r="CF106" s="24" t="s">
        <v>114</v>
      </c>
      <c r="CG106" s="24" t="s">
        <v>115</v>
      </c>
      <c r="CH106" s="24" t="s">
        <v>125</v>
      </c>
      <c r="CI106" s="23"/>
      <c r="CJ106" s="24" t="s">
        <v>7715</v>
      </c>
      <c r="CK106" s="24">
        <v>1</v>
      </c>
      <c r="CL106" s="24">
        <v>1</v>
      </c>
      <c r="CM106" s="24">
        <v>1</v>
      </c>
      <c r="CN106" s="23"/>
    </row>
    <row r="107" spans="1:92" x14ac:dyDescent="0.2">
      <c r="A107" s="25">
        <v>42381.486862453705</v>
      </c>
      <c r="B107" s="24">
        <v>1</v>
      </c>
      <c r="C107" s="24">
        <v>4</v>
      </c>
      <c r="D107" s="24">
        <v>4</v>
      </c>
      <c r="E107" s="24">
        <v>2</v>
      </c>
      <c r="F107" s="24">
        <v>1</v>
      </c>
      <c r="G107" s="24">
        <v>5</v>
      </c>
      <c r="H107" s="24">
        <v>3</v>
      </c>
      <c r="I107" s="24">
        <v>4</v>
      </c>
      <c r="J107" s="24">
        <v>4</v>
      </c>
      <c r="K107" s="24">
        <v>4</v>
      </c>
      <c r="L107" s="24">
        <v>1</v>
      </c>
      <c r="M107" s="24">
        <v>4</v>
      </c>
      <c r="N107" s="24">
        <v>2</v>
      </c>
      <c r="O107" s="24">
        <v>2</v>
      </c>
      <c r="P107" s="24">
        <v>1</v>
      </c>
      <c r="Q107" s="24">
        <v>1</v>
      </c>
      <c r="R107" s="24">
        <v>4</v>
      </c>
      <c r="S107" s="24">
        <v>1</v>
      </c>
      <c r="T107" s="24">
        <v>1</v>
      </c>
      <c r="U107" s="23"/>
      <c r="V107" s="23"/>
      <c r="W107" s="24">
        <v>4</v>
      </c>
      <c r="X107" s="24">
        <v>3</v>
      </c>
      <c r="Y107" s="24">
        <v>3</v>
      </c>
      <c r="Z107" s="24">
        <v>3</v>
      </c>
      <c r="AA107" s="24">
        <v>3</v>
      </c>
      <c r="AB107" s="24">
        <v>3</v>
      </c>
      <c r="AC107" s="24">
        <v>3</v>
      </c>
      <c r="AD107" s="24">
        <v>3</v>
      </c>
      <c r="AE107" s="24">
        <v>3</v>
      </c>
      <c r="AF107" s="24">
        <v>4</v>
      </c>
      <c r="AG107" s="24">
        <v>3</v>
      </c>
      <c r="AH107" s="24">
        <v>4</v>
      </c>
      <c r="AI107" s="24">
        <v>4</v>
      </c>
      <c r="AJ107" s="24">
        <v>3</v>
      </c>
      <c r="AK107" s="24">
        <v>4</v>
      </c>
      <c r="AL107" s="24">
        <v>3</v>
      </c>
      <c r="AM107" s="24">
        <v>3</v>
      </c>
      <c r="AN107" s="24">
        <v>5</v>
      </c>
      <c r="AO107" s="24">
        <v>4</v>
      </c>
      <c r="AP107" s="24">
        <v>4</v>
      </c>
      <c r="AQ107" s="24">
        <v>4</v>
      </c>
      <c r="AR107" s="24">
        <v>4</v>
      </c>
      <c r="AS107" s="24">
        <v>3</v>
      </c>
      <c r="AT107" s="24">
        <v>4</v>
      </c>
      <c r="AU107" s="24">
        <v>4</v>
      </c>
      <c r="AV107" s="24">
        <v>3</v>
      </c>
      <c r="AW107" s="24">
        <v>3</v>
      </c>
      <c r="AX107" s="24">
        <v>3</v>
      </c>
      <c r="AY107" s="24">
        <v>4</v>
      </c>
      <c r="AZ107" s="24">
        <v>4</v>
      </c>
      <c r="BA107" s="24">
        <v>3</v>
      </c>
      <c r="BB107" s="23"/>
      <c r="BC107" s="23"/>
      <c r="BD107" s="23"/>
      <c r="BE107" s="24">
        <v>5</v>
      </c>
      <c r="BF107" s="24">
        <v>4</v>
      </c>
      <c r="BG107" s="24">
        <v>2</v>
      </c>
      <c r="BH107" s="24">
        <v>2</v>
      </c>
      <c r="BI107" s="24">
        <v>4</v>
      </c>
      <c r="BJ107" s="24">
        <v>3</v>
      </c>
      <c r="BK107" s="24" t="s">
        <v>86</v>
      </c>
      <c r="BL107" s="24" t="s">
        <v>85</v>
      </c>
      <c r="BM107" s="24" t="s">
        <v>86</v>
      </c>
      <c r="BN107" s="24" t="s">
        <v>86</v>
      </c>
      <c r="BO107" s="24" t="s">
        <v>85</v>
      </c>
      <c r="BP107" s="24" t="s">
        <v>86</v>
      </c>
      <c r="BQ107" s="24" t="s">
        <v>86</v>
      </c>
      <c r="BR107" s="24" t="s">
        <v>86</v>
      </c>
      <c r="BS107" s="24" t="s">
        <v>86</v>
      </c>
      <c r="BT107" s="24" t="s">
        <v>86</v>
      </c>
      <c r="BU107" s="24" t="s">
        <v>85</v>
      </c>
      <c r="BV107" s="24" t="s">
        <v>940</v>
      </c>
      <c r="BW107" s="24" t="s">
        <v>970</v>
      </c>
      <c r="BX107" s="24" t="s">
        <v>106</v>
      </c>
      <c r="BY107" s="24" t="s">
        <v>159</v>
      </c>
      <c r="BZ107" s="24" t="s">
        <v>160</v>
      </c>
      <c r="CA107" s="24" t="s">
        <v>109</v>
      </c>
      <c r="CB107" s="24" t="s">
        <v>7397</v>
      </c>
      <c r="CC107" s="24" t="s">
        <v>620</v>
      </c>
      <c r="CD107" s="24" t="s">
        <v>164</v>
      </c>
      <c r="CE107" s="24" t="s">
        <v>251</v>
      </c>
      <c r="CF107" s="24" t="s">
        <v>114</v>
      </c>
      <c r="CG107" s="24" t="s">
        <v>115</v>
      </c>
      <c r="CH107" s="24" t="s">
        <v>86</v>
      </c>
      <c r="CI107" s="23"/>
      <c r="CJ107" s="23"/>
      <c r="CK107" s="24">
        <v>1</v>
      </c>
      <c r="CL107" s="24">
        <v>3</v>
      </c>
      <c r="CM107" s="24">
        <v>1</v>
      </c>
      <c r="CN107" s="23"/>
    </row>
    <row r="108" spans="1:92" x14ac:dyDescent="0.2">
      <c r="A108" s="25">
        <v>42381.49543210648</v>
      </c>
      <c r="B108" s="24">
        <v>2</v>
      </c>
      <c r="C108" s="24">
        <v>5</v>
      </c>
      <c r="D108" s="24">
        <v>5</v>
      </c>
      <c r="E108" s="24">
        <v>4</v>
      </c>
      <c r="F108" s="24">
        <v>4</v>
      </c>
      <c r="G108" s="24">
        <v>5</v>
      </c>
      <c r="H108" s="24">
        <v>5</v>
      </c>
      <c r="I108" s="24">
        <v>3</v>
      </c>
      <c r="J108" s="24">
        <v>4</v>
      </c>
      <c r="K108" s="24">
        <v>4</v>
      </c>
      <c r="L108" s="24">
        <v>4</v>
      </c>
      <c r="M108" s="24">
        <v>4</v>
      </c>
      <c r="N108" s="24">
        <v>1</v>
      </c>
      <c r="O108" s="24">
        <v>5</v>
      </c>
      <c r="P108" s="24">
        <v>5</v>
      </c>
      <c r="Q108" s="24">
        <v>3</v>
      </c>
      <c r="R108" s="24">
        <v>3</v>
      </c>
      <c r="S108" s="24">
        <v>4</v>
      </c>
      <c r="T108" s="24">
        <v>3</v>
      </c>
      <c r="U108" s="23"/>
      <c r="V108" s="23"/>
      <c r="W108" s="24">
        <v>2</v>
      </c>
      <c r="X108" s="24">
        <v>1</v>
      </c>
      <c r="Y108" s="24">
        <v>2</v>
      </c>
      <c r="Z108" s="24">
        <v>4</v>
      </c>
      <c r="AA108" s="24">
        <v>4</v>
      </c>
      <c r="AB108" s="24">
        <v>4</v>
      </c>
      <c r="AC108" s="24">
        <v>4</v>
      </c>
      <c r="AD108" s="24">
        <v>4</v>
      </c>
      <c r="AE108" s="24">
        <v>5</v>
      </c>
      <c r="AF108" s="24">
        <v>4</v>
      </c>
      <c r="AG108" s="24">
        <v>5</v>
      </c>
      <c r="AH108" s="24">
        <v>5</v>
      </c>
      <c r="AI108" s="24">
        <v>4</v>
      </c>
      <c r="AJ108" s="24">
        <v>3</v>
      </c>
      <c r="AK108" s="24">
        <v>5</v>
      </c>
      <c r="AL108" s="24">
        <v>4</v>
      </c>
      <c r="AM108" s="24">
        <v>4</v>
      </c>
      <c r="AN108" s="24">
        <v>4</v>
      </c>
      <c r="AO108" s="24">
        <v>4</v>
      </c>
      <c r="AP108" s="24">
        <v>3</v>
      </c>
      <c r="AQ108" s="24">
        <v>4</v>
      </c>
      <c r="AR108" s="24">
        <v>3</v>
      </c>
      <c r="AS108" s="24">
        <v>4</v>
      </c>
      <c r="AT108" s="24">
        <v>4</v>
      </c>
      <c r="AU108" s="24">
        <v>1</v>
      </c>
      <c r="AV108" s="24">
        <v>5</v>
      </c>
      <c r="AW108" s="24">
        <v>5</v>
      </c>
      <c r="AX108" s="24">
        <v>4</v>
      </c>
      <c r="AY108" s="24">
        <v>3</v>
      </c>
      <c r="AZ108" s="24">
        <v>4</v>
      </c>
      <c r="BA108" s="24">
        <v>3</v>
      </c>
      <c r="BB108" s="23"/>
      <c r="BC108" s="23"/>
      <c r="BD108" s="23"/>
      <c r="BE108" s="24">
        <v>5</v>
      </c>
      <c r="BF108" s="24">
        <v>4</v>
      </c>
      <c r="BG108" s="24">
        <v>5</v>
      </c>
      <c r="BH108" s="24">
        <v>5</v>
      </c>
      <c r="BI108" s="24">
        <v>5</v>
      </c>
      <c r="BJ108" s="24">
        <v>5</v>
      </c>
      <c r="BK108" s="24" t="s">
        <v>85</v>
      </c>
      <c r="BL108" s="24" t="s">
        <v>85</v>
      </c>
      <c r="BM108" s="24" t="s">
        <v>85</v>
      </c>
      <c r="BN108" s="24" t="s">
        <v>85</v>
      </c>
      <c r="BO108" s="24" t="s">
        <v>85</v>
      </c>
      <c r="BP108" s="24" t="s">
        <v>85</v>
      </c>
      <c r="BQ108" s="24" t="s">
        <v>125</v>
      </c>
      <c r="BR108" s="24" t="s">
        <v>85</v>
      </c>
      <c r="BS108" s="24" t="s">
        <v>85</v>
      </c>
      <c r="BT108" s="24" t="s">
        <v>85</v>
      </c>
      <c r="BU108" s="24" t="s">
        <v>85</v>
      </c>
      <c r="BV108" s="24" t="s">
        <v>271</v>
      </c>
      <c r="BW108" s="24" t="s">
        <v>7716</v>
      </c>
      <c r="BX108" s="24" t="s">
        <v>106</v>
      </c>
      <c r="BY108" s="24" t="s">
        <v>107</v>
      </c>
      <c r="BZ108" s="24" t="s">
        <v>134</v>
      </c>
      <c r="CA108" s="24" t="s">
        <v>109</v>
      </c>
      <c r="CB108" s="24" t="s">
        <v>110</v>
      </c>
      <c r="CC108" s="24" t="s">
        <v>7717</v>
      </c>
      <c r="CD108" s="24" t="s">
        <v>164</v>
      </c>
      <c r="CE108" s="24" t="s">
        <v>7628</v>
      </c>
      <c r="CF108" s="24" t="s">
        <v>114</v>
      </c>
      <c r="CG108" s="24" t="s">
        <v>115</v>
      </c>
      <c r="CH108" s="24" t="s">
        <v>85</v>
      </c>
      <c r="CI108" s="23"/>
      <c r="CJ108" s="23"/>
      <c r="CK108" s="24">
        <v>4</v>
      </c>
      <c r="CL108" s="24">
        <v>4</v>
      </c>
      <c r="CM108" s="24">
        <v>3</v>
      </c>
      <c r="CN108" s="23"/>
    </row>
    <row r="109" spans="1:92" x14ac:dyDescent="0.2">
      <c r="A109" s="25">
        <v>42381.495626493052</v>
      </c>
      <c r="B109" s="24" t="s">
        <v>118</v>
      </c>
      <c r="C109" s="24">
        <v>5</v>
      </c>
      <c r="D109" s="24">
        <v>3</v>
      </c>
      <c r="E109" s="24">
        <v>2</v>
      </c>
      <c r="F109" s="24" t="s">
        <v>118</v>
      </c>
      <c r="G109" s="24">
        <v>5</v>
      </c>
      <c r="H109" s="24">
        <v>2</v>
      </c>
      <c r="I109" s="24">
        <v>4</v>
      </c>
      <c r="J109" s="24">
        <v>3</v>
      </c>
      <c r="K109" s="24" t="s">
        <v>118</v>
      </c>
      <c r="L109" s="24">
        <v>2</v>
      </c>
      <c r="M109" s="24">
        <v>2</v>
      </c>
      <c r="N109" s="24">
        <v>2</v>
      </c>
      <c r="O109" s="24">
        <v>3</v>
      </c>
      <c r="P109" s="24">
        <v>2</v>
      </c>
      <c r="Q109" s="24">
        <v>2</v>
      </c>
      <c r="R109" s="24">
        <v>5</v>
      </c>
      <c r="S109" s="24" t="s">
        <v>118</v>
      </c>
      <c r="T109" s="24">
        <v>2</v>
      </c>
      <c r="U109" s="23"/>
      <c r="V109" s="23"/>
      <c r="W109" s="24">
        <v>4</v>
      </c>
      <c r="X109" s="24">
        <v>3</v>
      </c>
      <c r="Y109" s="24">
        <v>4</v>
      </c>
      <c r="Z109" s="24">
        <v>2</v>
      </c>
      <c r="AA109" s="24">
        <v>5</v>
      </c>
      <c r="AB109" s="24">
        <v>2</v>
      </c>
      <c r="AC109" s="24">
        <v>4</v>
      </c>
      <c r="AD109" s="24">
        <v>3</v>
      </c>
      <c r="AE109" s="24">
        <v>3</v>
      </c>
      <c r="AF109" s="24">
        <v>5</v>
      </c>
      <c r="AG109" s="24">
        <v>2</v>
      </c>
      <c r="AH109" s="24">
        <v>5</v>
      </c>
      <c r="AI109" s="24">
        <v>3</v>
      </c>
      <c r="AJ109" s="24" t="s">
        <v>118</v>
      </c>
      <c r="AK109" s="24">
        <v>5</v>
      </c>
      <c r="AL109" s="24">
        <v>1</v>
      </c>
      <c r="AM109" s="24" t="s">
        <v>118</v>
      </c>
      <c r="AN109" s="24">
        <v>5</v>
      </c>
      <c r="AO109" s="24">
        <v>4</v>
      </c>
      <c r="AP109" s="24">
        <v>4</v>
      </c>
      <c r="AQ109" s="24">
        <v>3</v>
      </c>
      <c r="AR109" s="24" t="s">
        <v>118</v>
      </c>
      <c r="AS109" s="24" t="s">
        <v>118</v>
      </c>
      <c r="AT109" s="24">
        <v>1</v>
      </c>
      <c r="AU109" s="24">
        <v>4</v>
      </c>
      <c r="AV109" s="24">
        <v>3</v>
      </c>
      <c r="AW109" s="24">
        <v>3</v>
      </c>
      <c r="AX109" s="24">
        <v>1</v>
      </c>
      <c r="AY109" s="24">
        <v>5</v>
      </c>
      <c r="AZ109" s="24" t="s">
        <v>118</v>
      </c>
      <c r="BA109" s="24" t="s">
        <v>118</v>
      </c>
      <c r="BB109" s="23"/>
      <c r="BC109" s="23"/>
      <c r="BD109" s="23"/>
      <c r="BE109" s="24">
        <v>5</v>
      </c>
      <c r="BF109" s="24">
        <v>5</v>
      </c>
      <c r="BG109" s="24">
        <v>5</v>
      </c>
      <c r="BH109" s="24">
        <v>3</v>
      </c>
      <c r="BI109" s="24">
        <v>3</v>
      </c>
      <c r="BJ109" s="24">
        <v>5</v>
      </c>
      <c r="BK109" s="24" t="s">
        <v>86</v>
      </c>
      <c r="BL109" s="24" t="s">
        <v>125</v>
      </c>
      <c r="BM109" s="24" t="s">
        <v>86</v>
      </c>
      <c r="BN109" s="24" t="s">
        <v>85</v>
      </c>
      <c r="BO109" s="24" t="s">
        <v>85</v>
      </c>
      <c r="BP109" s="24" t="s">
        <v>86</v>
      </c>
      <c r="BQ109" s="24" t="s">
        <v>125</v>
      </c>
      <c r="BR109" s="24" t="s">
        <v>125</v>
      </c>
      <c r="BS109" s="24" t="s">
        <v>85</v>
      </c>
      <c r="BT109" s="24" t="s">
        <v>85</v>
      </c>
      <c r="BU109" s="24" t="s">
        <v>85</v>
      </c>
      <c r="BV109" s="24" t="s">
        <v>104</v>
      </c>
      <c r="BW109" s="24" t="s">
        <v>105</v>
      </c>
      <c r="BX109" s="24" t="s">
        <v>106</v>
      </c>
      <c r="BY109" s="24" t="s">
        <v>159</v>
      </c>
      <c r="BZ109" s="24" t="s">
        <v>679</v>
      </c>
      <c r="CA109" s="24" t="s">
        <v>415</v>
      </c>
      <c r="CB109" s="24" t="s">
        <v>110</v>
      </c>
      <c r="CC109" s="24" t="s">
        <v>7718</v>
      </c>
      <c r="CD109" s="24" t="s">
        <v>164</v>
      </c>
      <c r="CE109" s="24" t="s">
        <v>251</v>
      </c>
      <c r="CF109" s="24" t="s">
        <v>114</v>
      </c>
      <c r="CG109" s="24" t="s">
        <v>115</v>
      </c>
      <c r="CH109" s="24" t="s">
        <v>85</v>
      </c>
      <c r="CI109" s="23"/>
      <c r="CJ109" s="23"/>
      <c r="CK109" s="24">
        <v>1</v>
      </c>
      <c r="CL109" s="24" t="s">
        <v>118</v>
      </c>
      <c r="CM109" s="24" t="s">
        <v>118</v>
      </c>
      <c r="CN109" s="23"/>
    </row>
    <row r="110" spans="1:92" x14ac:dyDescent="0.2">
      <c r="A110" s="25">
        <v>42381.498083356477</v>
      </c>
      <c r="B110" s="24">
        <v>1</v>
      </c>
      <c r="C110" s="24">
        <v>1</v>
      </c>
      <c r="D110" s="24">
        <v>1</v>
      </c>
      <c r="E110" s="24">
        <v>2</v>
      </c>
      <c r="F110" s="24">
        <v>1</v>
      </c>
      <c r="G110" s="24">
        <v>1</v>
      </c>
      <c r="H110" s="24">
        <v>1</v>
      </c>
      <c r="I110" s="24">
        <v>5</v>
      </c>
      <c r="J110" s="24">
        <v>3</v>
      </c>
      <c r="K110" s="24">
        <v>2</v>
      </c>
      <c r="L110" s="24">
        <v>5</v>
      </c>
      <c r="M110" s="24">
        <v>1</v>
      </c>
      <c r="N110" s="24">
        <v>4</v>
      </c>
      <c r="O110" s="24">
        <v>5</v>
      </c>
      <c r="P110" s="24">
        <v>5</v>
      </c>
      <c r="Q110" s="24">
        <v>1</v>
      </c>
      <c r="R110" s="24">
        <v>5</v>
      </c>
      <c r="S110" s="24">
        <v>5</v>
      </c>
      <c r="T110" s="24">
        <v>5</v>
      </c>
      <c r="U110" s="23"/>
      <c r="V110" s="23"/>
      <c r="W110" s="24" t="s">
        <v>118</v>
      </c>
      <c r="X110" s="24">
        <v>1</v>
      </c>
      <c r="Y110" s="24">
        <v>3</v>
      </c>
      <c r="Z110" s="24">
        <v>3</v>
      </c>
      <c r="AA110" s="24">
        <v>3</v>
      </c>
      <c r="AB110" s="24">
        <v>1</v>
      </c>
      <c r="AC110" s="24">
        <v>3</v>
      </c>
      <c r="AD110" s="24">
        <v>1</v>
      </c>
      <c r="AE110" s="24">
        <v>1</v>
      </c>
      <c r="AF110" s="24">
        <v>1</v>
      </c>
      <c r="AG110" s="24">
        <v>1</v>
      </c>
      <c r="AH110" s="24">
        <v>5</v>
      </c>
      <c r="AI110" s="24">
        <v>1</v>
      </c>
      <c r="AJ110" s="24">
        <v>1</v>
      </c>
      <c r="AK110" s="24">
        <v>1</v>
      </c>
      <c r="AL110" s="24">
        <v>1</v>
      </c>
      <c r="AM110" s="24">
        <v>1</v>
      </c>
      <c r="AN110" s="24">
        <v>1</v>
      </c>
      <c r="AO110" s="24">
        <v>1</v>
      </c>
      <c r="AP110" s="24">
        <v>5</v>
      </c>
      <c r="AQ110" s="24">
        <v>3</v>
      </c>
      <c r="AR110" s="24">
        <v>3</v>
      </c>
      <c r="AS110" s="24">
        <v>4</v>
      </c>
      <c r="AT110" s="24">
        <v>1</v>
      </c>
      <c r="AU110" s="24">
        <v>4</v>
      </c>
      <c r="AV110" s="24">
        <v>5</v>
      </c>
      <c r="AW110" s="24">
        <v>5</v>
      </c>
      <c r="AX110" s="24" t="s">
        <v>118</v>
      </c>
      <c r="AY110" s="24">
        <v>5</v>
      </c>
      <c r="AZ110" s="24">
        <v>5</v>
      </c>
      <c r="BA110" s="24">
        <v>5</v>
      </c>
      <c r="BB110" s="23"/>
      <c r="BC110" s="23"/>
      <c r="BD110" s="23"/>
      <c r="BE110" s="24">
        <v>5</v>
      </c>
      <c r="BF110" s="24">
        <v>5</v>
      </c>
      <c r="BG110" s="24">
        <v>1</v>
      </c>
      <c r="BH110" s="24">
        <v>4</v>
      </c>
      <c r="BI110" s="24">
        <v>4</v>
      </c>
      <c r="BJ110" s="24">
        <v>5</v>
      </c>
      <c r="BK110" s="24" t="s">
        <v>86</v>
      </c>
      <c r="BL110" s="24" t="s">
        <v>125</v>
      </c>
      <c r="BM110" s="24" t="s">
        <v>125</v>
      </c>
      <c r="BN110" s="24" t="s">
        <v>125</v>
      </c>
      <c r="BO110" s="24" t="s">
        <v>85</v>
      </c>
      <c r="BP110" s="24" t="s">
        <v>85</v>
      </c>
      <c r="BQ110" s="24" t="s">
        <v>125</v>
      </c>
      <c r="BR110" s="24" t="s">
        <v>125</v>
      </c>
      <c r="BS110" s="24" t="s">
        <v>125</v>
      </c>
      <c r="BT110" s="24" t="s">
        <v>125</v>
      </c>
      <c r="BU110" s="24" t="s">
        <v>85</v>
      </c>
      <c r="BV110" s="24" t="s">
        <v>1141</v>
      </c>
      <c r="BW110" s="24" t="s">
        <v>105</v>
      </c>
      <c r="BX110" s="24" t="s">
        <v>106</v>
      </c>
      <c r="BY110" s="24" t="s">
        <v>107</v>
      </c>
      <c r="BZ110" s="24" t="s">
        <v>679</v>
      </c>
      <c r="CA110" s="24" t="s">
        <v>109</v>
      </c>
      <c r="CB110" s="24" t="s">
        <v>387</v>
      </c>
      <c r="CC110" s="24" t="s">
        <v>7719</v>
      </c>
      <c r="CD110" s="24" t="s">
        <v>7543</v>
      </c>
      <c r="CE110" s="24" t="s">
        <v>7720</v>
      </c>
      <c r="CF110" s="24" t="s">
        <v>114</v>
      </c>
      <c r="CG110" s="24" t="s">
        <v>115</v>
      </c>
      <c r="CH110" s="24" t="s">
        <v>125</v>
      </c>
      <c r="CI110" s="23"/>
      <c r="CJ110" s="23"/>
      <c r="CK110" s="24">
        <v>4</v>
      </c>
      <c r="CL110" s="24">
        <v>4</v>
      </c>
      <c r="CM110" s="24">
        <v>1</v>
      </c>
      <c r="CN110" s="23"/>
    </row>
    <row r="111" spans="1:92" x14ac:dyDescent="0.2">
      <c r="A111" s="25">
        <v>42381.500913171301</v>
      </c>
      <c r="B111" s="24">
        <v>3</v>
      </c>
      <c r="C111" s="24">
        <v>5</v>
      </c>
      <c r="D111" s="24">
        <v>5</v>
      </c>
      <c r="E111" s="24">
        <v>4</v>
      </c>
      <c r="F111" s="24">
        <v>4</v>
      </c>
      <c r="G111" s="24">
        <v>5</v>
      </c>
      <c r="H111" s="24">
        <v>5</v>
      </c>
      <c r="I111" s="24">
        <v>3</v>
      </c>
      <c r="J111" s="24">
        <v>5</v>
      </c>
      <c r="K111" s="24">
        <v>3</v>
      </c>
      <c r="L111" s="24">
        <v>3</v>
      </c>
      <c r="M111" s="24">
        <v>4</v>
      </c>
      <c r="N111" s="24">
        <v>2</v>
      </c>
      <c r="O111" s="24">
        <v>3</v>
      </c>
      <c r="P111" s="24">
        <v>3</v>
      </c>
      <c r="Q111" s="24">
        <v>4</v>
      </c>
      <c r="R111" s="24">
        <v>4</v>
      </c>
      <c r="S111" s="24">
        <v>3</v>
      </c>
      <c r="T111" s="24">
        <v>1</v>
      </c>
      <c r="U111" s="23"/>
      <c r="V111" s="23"/>
      <c r="W111" s="24">
        <v>4</v>
      </c>
      <c r="X111" s="24">
        <v>3</v>
      </c>
      <c r="Y111" s="24">
        <v>4</v>
      </c>
      <c r="Z111" s="24">
        <v>5</v>
      </c>
      <c r="AA111" s="24">
        <v>4</v>
      </c>
      <c r="AB111" s="24">
        <v>4</v>
      </c>
      <c r="AC111" s="24">
        <v>4</v>
      </c>
      <c r="AD111" s="24">
        <v>4</v>
      </c>
      <c r="AE111" s="24">
        <v>4</v>
      </c>
      <c r="AF111" s="24">
        <v>5</v>
      </c>
      <c r="AG111" s="24">
        <v>3</v>
      </c>
      <c r="AH111" s="24">
        <v>5</v>
      </c>
      <c r="AI111" s="24">
        <v>4</v>
      </c>
      <c r="AJ111" s="24">
        <v>3</v>
      </c>
      <c r="AK111" s="24">
        <v>5</v>
      </c>
      <c r="AL111" s="24">
        <v>3</v>
      </c>
      <c r="AM111" s="24">
        <v>3</v>
      </c>
      <c r="AN111" s="24">
        <v>5</v>
      </c>
      <c r="AO111" s="24">
        <v>5</v>
      </c>
      <c r="AP111" s="24">
        <v>4</v>
      </c>
      <c r="AQ111" s="24">
        <v>3</v>
      </c>
      <c r="AR111" s="24">
        <v>4</v>
      </c>
      <c r="AS111" s="24">
        <v>4</v>
      </c>
      <c r="AT111" s="24">
        <v>4</v>
      </c>
      <c r="AU111" s="24">
        <v>3</v>
      </c>
      <c r="AV111" s="24">
        <v>3</v>
      </c>
      <c r="AW111" s="24">
        <v>3</v>
      </c>
      <c r="AX111" s="24">
        <v>4</v>
      </c>
      <c r="AY111" s="24">
        <v>3</v>
      </c>
      <c r="AZ111" s="24">
        <v>3</v>
      </c>
      <c r="BA111" s="24">
        <v>4</v>
      </c>
      <c r="BB111" s="23"/>
      <c r="BC111" s="23"/>
      <c r="BD111" s="23"/>
      <c r="BE111" s="24">
        <v>4</v>
      </c>
      <c r="BF111" s="24">
        <v>4</v>
      </c>
      <c r="BG111" s="24">
        <v>5</v>
      </c>
      <c r="BH111" s="24">
        <v>5</v>
      </c>
      <c r="BI111" s="24">
        <v>5</v>
      </c>
      <c r="BJ111" s="24">
        <v>5</v>
      </c>
      <c r="BK111" s="24" t="s">
        <v>86</v>
      </c>
      <c r="BL111" s="24" t="s">
        <v>85</v>
      </c>
      <c r="BM111" s="24" t="s">
        <v>85</v>
      </c>
      <c r="BN111" s="24" t="s">
        <v>86</v>
      </c>
      <c r="BO111" s="24" t="s">
        <v>85</v>
      </c>
      <c r="BP111" s="24" t="s">
        <v>85</v>
      </c>
      <c r="BQ111" s="24" t="s">
        <v>85</v>
      </c>
      <c r="BR111" s="24" t="s">
        <v>86</v>
      </c>
      <c r="BS111" s="24" t="s">
        <v>85</v>
      </c>
      <c r="BT111" s="24" t="s">
        <v>85</v>
      </c>
      <c r="BU111" s="24" t="s">
        <v>383</v>
      </c>
      <c r="BV111" s="23"/>
      <c r="BW111" s="23"/>
      <c r="BX111" s="23"/>
      <c r="BY111" s="24" t="s">
        <v>107</v>
      </c>
      <c r="BZ111" s="24" t="s">
        <v>134</v>
      </c>
      <c r="CA111" s="23"/>
      <c r="CB111" s="24" t="s">
        <v>110</v>
      </c>
      <c r="CC111" s="24" t="s">
        <v>7721</v>
      </c>
      <c r="CD111" s="24" t="s">
        <v>250</v>
      </c>
      <c r="CE111" s="24" t="s">
        <v>250</v>
      </c>
      <c r="CF111" s="24" t="s">
        <v>114</v>
      </c>
      <c r="CG111" s="24" t="s">
        <v>115</v>
      </c>
      <c r="CH111" s="24" t="s">
        <v>85</v>
      </c>
      <c r="CI111" s="23"/>
      <c r="CJ111" s="24" t="s">
        <v>7722</v>
      </c>
      <c r="CK111" s="24">
        <v>4</v>
      </c>
      <c r="CL111" s="24">
        <v>4</v>
      </c>
      <c r="CM111" s="24">
        <v>3</v>
      </c>
      <c r="CN111" s="23"/>
    </row>
    <row r="112" spans="1:92" x14ac:dyDescent="0.2">
      <c r="A112" s="25">
        <v>42381.503758993058</v>
      </c>
      <c r="B112" s="24">
        <v>3</v>
      </c>
      <c r="C112" s="24">
        <v>5</v>
      </c>
      <c r="D112" s="24">
        <v>2</v>
      </c>
      <c r="E112" s="24">
        <v>5</v>
      </c>
      <c r="F112" s="24">
        <v>3</v>
      </c>
      <c r="G112" s="24">
        <v>5</v>
      </c>
      <c r="H112" s="24">
        <v>3</v>
      </c>
      <c r="I112" s="24">
        <v>3</v>
      </c>
      <c r="J112" s="24">
        <v>3</v>
      </c>
      <c r="K112" s="24">
        <v>2</v>
      </c>
      <c r="L112" s="24">
        <v>4</v>
      </c>
      <c r="M112" s="24">
        <v>4</v>
      </c>
      <c r="N112" s="24">
        <v>2</v>
      </c>
      <c r="O112" s="24">
        <v>5</v>
      </c>
      <c r="P112" s="24">
        <v>5</v>
      </c>
      <c r="Q112" s="24">
        <v>4</v>
      </c>
      <c r="R112" s="24">
        <v>5</v>
      </c>
      <c r="S112" s="24">
        <v>2</v>
      </c>
      <c r="T112" s="24">
        <v>3</v>
      </c>
      <c r="U112" s="23"/>
      <c r="V112" s="23"/>
      <c r="W112" s="24">
        <v>5</v>
      </c>
      <c r="X112" s="24">
        <v>4</v>
      </c>
      <c r="Y112" s="24">
        <v>4</v>
      </c>
      <c r="Z112" s="24">
        <v>5</v>
      </c>
      <c r="AA112" s="24">
        <v>4</v>
      </c>
      <c r="AB112" s="24">
        <v>4</v>
      </c>
      <c r="AC112" s="24">
        <v>4</v>
      </c>
      <c r="AD112" s="24">
        <v>4</v>
      </c>
      <c r="AE112" s="24">
        <v>4</v>
      </c>
      <c r="AF112" s="24">
        <v>4</v>
      </c>
      <c r="AG112" s="24">
        <v>5</v>
      </c>
      <c r="AH112" s="24">
        <v>4</v>
      </c>
      <c r="AI112" s="24">
        <v>3</v>
      </c>
      <c r="AJ112" s="24">
        <v>3</v>
      </c>
      <c r="AK112" s="24">
        <v>4</v>
      </c>
      <c r="AL112" s="24">
        <v>5</v>
      </c>
      <c r="AM112" s="24">
        <v>2</v>
      </c>
      <c r="AN112" s="24">
        <v>3</v>
      </c>
      <c r="AO112" s="24">
        <v>3</v>
      </c>
      <c r="AP112" s="24">
        <v>5</v>
      </c>
      <c r="AQ112" s="24">
        <v>2</v>
      </c>
      <c r="AR112" s="24">
        <v>3</v>
      </c>
      <c r="AS112" s="24">
        <v>4</v>
      </c>
      <c r="AT112" s="24">
        <v>4</v>
      </c>
      <c r="AU112" s="24">
        <v>2</v>
      </c>
      <c r="AV112" s="24">
        <v>5</v>
      </c>
      <c r="AW112" s="24">
        <v>5</v>
      </c>
      <c r="AX112" s="24">
        <v>4</v>
      </c>
      <c r="AY112" s="24">
        <v>5</v>
      </c>
      <c r="AZ112" s="24">
        <v>2</v>
      </c>
      <c r="BA112" s="24">
        <v>2</v>
      </c>
      <c r="BB112" s="23"/>
      <c r="BC112" s="23"/>
      <c r="BD112" s="23"/>
      <c r="BE112" s="24">
        <v>4</v>
      </c>
      <c r="BF112" s="24">
        <v>5</v>
      </c>
      <c r="BG112" s="24">
        <v>5</v>
      </c>
      <c r="BH112" s="24">
        <v>4</v>
      </c>
      <c r="BI112" s="24">
        <v>5</v>
      </c>
      <c r="BJ112" s="24">
        <v>4</v>
      </c>
      <c r="BK112" s="24" t="s">
        <v>85</v>
      </c>
      <c r="BL112" s="24" t="s">
        <v>85</v>
      </c>
      <c r="BM112" s="24" t="s">
        <v>85</v>
      </c>
      <c r="BN112" s="24" t="s">
        <v>85</v>
      </c>
      <c r="BO112" s="24" t="s">
        <v>85</v>
      </c>
      <c r="BP112" s="24" t="s">
        <v>86</v>
      </c>
      <c r="BQ112" s="24" t="s">
        <v>85</v>
      </c>
      <c r="BR112" s="24" t="s">
        <v>86</v>
      </c>
      <c r="BS112" s="24" t="s">
        <v>85</v>
      </c>
      <c r="BT112" s="24" t="s">
        <v>85</v>
      </c>
      <c r="BU112" s="24" t="s">
        <v>85</v>
      </c>
      <c r="BV112" s="24" t="s">
        <v>271</v>
      </c>
      <c r="BW112" s="24" t="s">
        <v>105</v>
      </c>
      <c r="BX112" s="24" t="s">
        <v>106</v>
      </c>
      <c r="BY112" s="24" t="s">
        <v>107</v>
      </c>
      <c r="BZ112" s="24" t="s">
        <v>134</v>
      </c>
      <c r="CA112" s="24" t="s">
        <v>109</v>
      </c>
      <c r="CB112" s="24" t="s">
        <v>191</v>
      </c>
      <c r="CC112" s="24" t="s">
        <v>773</v>
      </c>
      <c r="CD112" s="24" t="s">
        <v>7543</v>
      </c>
      <c r="CE112" s="24" t="s">
        <v>7635</v>
      </c>
      <c r="CF112" s="24" t="s">
        <v>1929</v>
      </c>
      <c r="CG112" s="24" t="s">
        <v>2409</v>
      </c>
      <c r="CH112" s="24" t="s">
        <v>85</v>
      </c>
      <c r="CI112" s="23"/>
      <c r="CJ112" s="23"/>
      <c r="CK112" s="24">
        <v>4</v>
      </c>
      <c r="CL112" s="24">
        <v>4</v>
      </c>
      <c r="CM112" s="24">
        <v>3</v>
      </c>
      <c r="CN112" s="23"/>
    </row>
    <row r="113" spans="1:92" x14ac:dyDescent="0.2">
      <c r="A113" s="25">
        <v>42381.517800567133</v>
      </c>
      <c r="B113" s="24">
        <v>2</v>
      </c>
      <c r="C113" s="24">
        <v>2</v>
      </c>
      <c r="D113" s="24">
        <v>1</v>
      </c>
      <c r="E113" s="24">
        <v>3</v>
      </c>
      <c r="F113" s="24">
        <v>3</v>
      </c>
      <c r="G113" s="24">
        <v>4</v>
      </c>
      <c r="H113" s="24">
        <v>1</v>
      </c>
      <c r="I113" s="24">
        <v>3</v>
      </c>
      <c r="J113" s="24">
        <v>4</v>
      </c>
      <c r="K113" s="24">
        <v>2</v>
      </c>
      <c r="L113" s="24">
        <v>5</v>
      </c>
      <c r="M113" s="24">
        <v>4</v>
      </c>
      <c r="N113" s="24">
        <v>4</v>
      </c>
      <c r="O113" s="24">
        <v>3</v>
      </c>
      <c r="P113" s="24">
        <v>3</v>
      </c>
      <c r="Q113" s="24">
        <v>5</v>
      </c>
      <c r="R113" s="24">
        <v>3</v>
      </c>
      <c r="S113" s="24">
        <v>2</v>
      </c>
      <c r="T113" s="24">
        <v>5</v>
      </c>
      <c r="U113" s="23"/>
      <c r="V113" s="23"/>
      <c r="W113" s="24">
        <v>1</v>
      </c>
      <c r="X113" s="24">
        <v>3</v>
      </c>
      <c r="Y113" s="24">
        <v>4</v>
      </c>
      <c r="Z113" s="24">
        <v>2</v>
      </c>
      <c r="AA113" s="24">
        <v>3</v>
      </c>
      <c r="AB113" s="24">
        <v>3</v>
      </c>
      <c r="AC113" s="24">
        <v>2</v>
      </c>
      <c r="AD113" s="24">
        <v>1</v>
      </c>
      <c r="AE113" s="24">
        <v>2</v>
      </c>
      <c r="AF113" s="24">
        <v>1</v>
      </c>
      <c r="AG113" s="24">
        <v>4</v>
      </c>
      <c r="AH113" s="24">
        <v>5</v>
      </c>
      <c r="AI113" s="24">
        <v>2</v>
      </c>
      <c r="AJ113" s="24">
        <v>2</v>
      </c>
      <c r="AK113" s="24">
        <v>3</v>
      </c>
      <c r="AL113" s="24">
        <v>3</v>
      </c>
      <c r="AM113" s="24">
        <v>4</v>
      </c>
      <c r="AN113" s="24">
        <v>4</v>
      </c>
      <c r="AO113" s="24">
        <v>1</v>
      </c>
      <c r="AP113" s="24">
        <v>4</v>
      </c>
      <c r="AQ113" s="24">
        <v>4</v>
      </c>
      <c r="AR113" s="24">
        <v>2</v>
      </c>
      <c r="AS113" s="24">
        <v>5</v>
      </c>
      <c r="AT113" s="24">
        <v>4</v>
      </c>
      <c r="AU113" s="24">
        <v>4</v>
      </c>
      <c r="AV113" s="24">
        <v>3</v>
      </c>
      <c r="AW113" s="24">
        <v>4</v>
      </c>
      <c r="AX113" s="24">
        <v>5</v>
      </c>
      <c r="AY113" s="24">
        <v>4</v>
      </c>
      <c r="AZ113" s="24">
        <v>2</v>
      </c>
      <c r="BA113" s="24">
        <v>5</v>
      </c>
      <c r="BB113" s="23"/>
      <c r="BC113" s="23"/>
      <c r="BD113" s="23"/>
      <c r="BE113" s="24">
        <v>4</v>
      </c>
      <c r="BF113" s="24">
        <v>4</v>
      </c>
      <c r="BG113" s="24">
        <v>4</v>
      </c>
      <c r="BH113" s="24">
        <v>5</v>
      </c>
      <c r="BI113" s="24">
        <v>3</v>
      </c>
      <c r="BJ113" s="24">
        <v>5</v>
      </c>
      <c r="BK113" s="24" t="s">
        <v>86</v>
      </c>
      <c r="BL113" s="24" t="s">
        <v>85</v>
      </c>
      <c r="BM113" s="24" t="s">
        <v>85</v>
      </c>
      <c r="BN113" s="24" t="s">
        <v>86</v>
      </c>
      <c r="BO113" s="24" t="s">
        <v>86</v>
      </c>
      <c r="BP113" s="24" t="s">
        <v>86</v>
      </c>
      <c r="BQ113" s="24" t="s">
        <v>86</v>
      </c>
      <c r="BR113" s="24" t="s">
        <v>86</v>
      </c>
      <c r="BS113" s="24" t="s">
        <v>125</v>
      </c>
      <c r="BT113" s="24" t="s">
        <v>125</v>
      </c>
      <c r="BU113" s="24" t="s">
        <v>85</v>
      </c>
      <c r="BV113" s="24" t="s">
        <v>185</v>
      </c>
      <c r="BW113" s="24" t="s">
        <v>105</v>
      </c>
      <c r="BX113" s="24" t="s">
        <v>106</v>
      </c>
      <c r="BY113" s="24" t="s">
        <v>159</v>
      </c>
      <c r="BZ113" s="24" t="s">
        <v>134</v>
      </c>
      <c r="CA113" s="24" t="s">
        <v>109</v>
      </c>
      <c r="CB113" s="24" t="s">
        <v>191</v>
      </c>
      <c r="CC113" s="24" t="s">
        <v>7723</v>
      </c>
      <c r="CD113" s="24" t="s">
        <v>138</v>
      </c>
      <c r="CE113" s="24" t="s">
        <v>7724</v>
      </c>
      <c r="CF113" s="24" t="s">
        <v>2181</v>
      </c>
      <c r="CG113" s="24" t="s">
        <v>537</v>
      </c>
      <c r="CH113" s="24" t="s">
        <v>125</v>
      </c>
      <c r="CI113" s="23"/>
      <c r="CJ113" s="24" t="s">
        <v>7725</v>
      </c>
      <c r="CK113" s="24">
        <v>1</v>
      </c>
      <c r="CL113" s="24">
        <v>2</v>
      </c>
      <c r="CM113" s="24" t="s">
        <v>118</v>
      </c>
      <c r="CN113" s="23"/>
    </row>
    <row r="114" spans="1:92" x14ac:dyDescent="0.2">
      <c r="A114" s="25">
        <v>42381.52008988426</v>
      </c>
      <c r="B114" s="24">
        <v>1</v>
      </c>
      <c r="C114" s="24">
        <v>5</v>
      </c>
      <c r="D114" s="24">
        <v>1</v>
      </c>
      <c r="E114" s="24">
        <v>5</v>
      </c>
      <c r="F114" s="24">
        <v>1</v>
      </c>
      <c r="G114" s="24">
        <v>3</v>
      </c>
      <c r="H114" s="24">
        <v>4</v>
      </c>
      <c r="I114" s="24">
        <v>3</v>
      </c>
      <c r="J114" s="24">
        <v>3</v>
      </c>
      <c r="K114" s="24">
        <v>1</v>
      </c>
      <c r="L114" s="24">
        <v>4</v>
      </c>
      <c r="M114" s="24">
        <v>2</v>
      </c>
      <c r="N114" s="24">
        <v>3</v>
      </c>
      <c r="O114" s="24">
        <v>1</v>
      </c>
      <c r="P114" s="24">
        <v>3</v>
      </c>
      <c r="Q114" s="24">
        <v>1</v>
      </c>
      <c r="R114" s="24">
        <v>3</v>
      </c>
      <c r="S114" s="24">
        <v>1</v>
      </c>
      <c r="T114" s="24">
        <v>1</v>
      </c>
      <c r="U114" s="23"/>
      <c r="V114" s="23"/>
      <c r="W114" s="24">
        <v>2</v>
      </c>
      <c r="X114" s="24">
        <v>1</v>
      </c>
      <c r="Y114" s="24">
        <v>1</v>
      </c>
      <c r="Z114" s="24">
        <v>3</v>
      </c>
      <c r="AA114" s="24">
        <v>1</v>
      </c>
      <c r="AB114" s="24">
        <v>5</v>
      </c>
      <c r="AC114" s="24">
        <v>4</v>
      </c>
      <c r="AD114" s="24">
        <v>1</v>
      </c>
      <c r="AE114" s="24">
        <v>1</v>
      </c>
      <c r="AF114" s="24">
        <v>2</v>
      </c>
      <c r="AG114" s="24">
        <v>1</v>
      </c>
      <c r="AH114" s="24">
        <v>3</v>
      </c>
      <c r="AI114" s="24">
        <v>4</v>
      </c>
      <c r="AJ114" s="24" t="s">
        <v>118</v>
      </c>
      <c r="AK114" s="24">
        <v>5</v>
      </c>
      <c r="AL114" s="24">
        <v>3</v>
      </c>
      <c r="AM114" s="24" t="s">
        <v>118</v>
      </c>
      <c r="AN114" s="24">
        <v>2</v>
      </c>
      <c r="AO114" s="24">
        <v>4</v>
      </c>
      <c r="AP114" s="24">
        <v>4</v>
      </c>
      <c r="AQ114" s="24" t="s">
        <v>118</v>
      </c>
      <c r="AR114" s="24" t="s">
        <v>118</v>
      </c>
      <c r="AS114" s="24">
        <v>4</v>
      </c>
      <c r="AT114" s="24">
        <v>3</v>
      </c>
      <c r="AU114" s="24">
        <v>2</v>
      </c>
      <c r="AV114" s="24">
        <v>4</v>
      </c>
      <c r="AW114" s="24" t="s">
        <v>118</v>
      </c>
      <c r="AX114" s="24" t="s">
        <v>118</v>
      </c>
      <c r="AY114" s="24">
        <v>4</v>
      </c>
      <c r="AZ114" s="24">
        <v>1</v>
      </c>
      <c r="BA114" s="24" t="s">
        <v>118</v>
      </c>
      <c r="BB114" s="23"/>
      <c r="BC114" s="23"/>
      <c r="BD114" s="23"/>
      <c r="BE114" s="24">
        <v>5</v>
      </c>
      <c r="BF114" s="24">
        <v>4</v>
      </c>
      <c r="BG114" s="24">
        <v>4</v>
      </c>
      <c r="BH114" s="24">
        <v>5</v>
      </c>
      <c r="BI114" s="24">
        <v>5</v>
      </c>
      <c r="BJ114" s="24">
        <v>5</v>
      </c>
      <c r="BK114" s="24" t="s">
        <v>86</v>
      </c>
      <c r="BL114" s="24" t="s">
        <v>85</v>
      </c>
      <c r="BM114" s="24" t="s">
        <v>125</v>
      </c>
      <c r="BN114" s="24" t="s">
        <v>85</v>
      </c>
      <c r="BO114" s="24" t="s">
        <v>85</v>
      </c>
      <c r="BP114" s="24" t="s">
        <v>86</v>
      </c>
      <c r="BQ114" s="24" t="s">
        <v>86</v>
      </c>
      <c r="BR114" s="24" t="s">
        <v>86</v>
      </c>
      <c r="BS114" s="24" t="s">
        <v>85</v>
      </c>
      <c r="BT114" s="24" t="s">
        <v>85</v>
      </c>
      <c r="BU114" s="24" t="s">
        <v>85</v>
      </c>
      <c r="BV114" s="24" t="s">
        <v>185</v>
      </c>
      <c r="BW114" s="24" t="s">
        <v>105</v>
      </c>
      <c r="BX114" s="24" t="s">
        <v>106</v>
      </c>
      <c r="BY114" s="24" t="s">
        <v>107</v>
      </c>
      <c r="BZ114" s="24" t="s">
        <v>679</v>
      </c>
      <c r="CA114" s="24" t="s">
        <v>415</v>
      </c>
      <c r="CB114" s="24" t="s">
        <v>110</v>
      </c>
      <c r="CC114" s="24" t="s">
        <v>7726</v>
      </c>
      <c r="CD114" s="24" t="s">
        <v>138</v>
      </c>
      <c r="CE114" s="24" t="s">
        <v>7727</v>
      </c>
      <c r="CF114" s="24" t="s">
        <v>114</v>
      </c>
      <c r="CG114" s="24" t="s">
        <v>115</v>
      </c>
      <c r="CH114" s="24" t="s">
        <v>85</v>
      </c>
      <c r="CI114" s="23"/>
      <c r="CJ114" s="23"/>
      <c r="CK114" s="24">
        <v>1</v>
      </c>
      <c r="CL114" s="24" t="s">
        <v>118</v>
      </c>
      <c r="CM114" s="24">
        <v>1</v>
      </c>
      <c r="CN114" s="23"/>
    </row>
    <row r="115" spans="1:92" x14ac:dyDescent="0.2">
      <c r="A115" s="25">
        <v>42381.525144583335</v>
      </c>
      <c r="B115" s="24">
        <v>2</v>
      </c>
      <c r="C115" s="24">
        <v>5</v>
      </c>
      <c r="D115" s="24">
        <v>4</v>
      </c>
      <c r="E115" s="24">
        <v>4</v>
      </c>
      <c r="F115" s="24">
        <v>1</v>
      </c>
      <c r="G115" s="24">
        <v>4</v>
      </c>
      <c r="H115" s="24">
        <v>5</v>
      </c>
      <c r="I115" s="24">
        <v>3</v>
      </c>
      <c r="J115" s="24">
        <v>3</v>
      </c>
      <c r="K115" s="24">
        <v>3</v>
      </c>
      <c r="L115" s="24">
        <v>2</v>
      </c>
      <c r="M115" s="24">
        <v>3</v>
      </c>
      <c r="N115" s="24">
        <v>1</v>
      </c>
      <c r="O115" s="24">
        <v>2</v>
      </c>
      <c r="P115" s="24">
        <v>4</v>
      </c>
      <c r="Q115" s="24">
        <v>4</v>
      </c>
      <c r="R115" s="24">
        <v>1</v>
      </c>
      <c r="S115" s="24">
        <v>1</v>
      </c>
      <c r="T115" s="24">
        <v>3</v>
      </c>
      <c r="U115" s="23"/>
      <c r="V115" s="23"/>
      <c r="W115" s="24">
        <v>4</v>
      </c>
      <c r="X115" s="24">
        <v>4</v>
      </c>
      <c r="Y115" s="24">
        <v>4</v>
      </c>
      <c r="Z115" s="24">
        <v>3</v>
      </c>
      <c r="AA115" s="24">
        <v>3</v>
      </c>
      <c r="AB115" s="24">
        <v>4</v>
      </c>
      <c r="AC115" s="24">
        <v>4</v>
      </c>
      <c r="AD115" s="24">
        <v>5</v>
      </c>
      <c r="AE115" s="24">
        <v>2</v>
      </c>
      <c r="AF115" s="24">
        <v>5</v>
      </c>
      <c r="AG115" s="24">
        <v>4</v>
      </c>
      <c r="AH115" s="24">
        <v>3</v>
      </c>
      <c r="AI115" s="24">
        <v>5</v>
      </c>
      <c r="AJ115" s="24">
        <v>1</v>
      </c>
      <c r="AK115" s="24">
        <v>5</v>
      </c>
      <c r="AL115" s="24">
        <v>1</v>
      </c>
      <c r="AM115" s="24">
        <v>1</v>
      </c>
      <c r="AN115" s="24">
        <v>3</v>
      </c>
      <c r="AO115" s="24">
        <v>4</v>
      </c>
      <c r="AP115" s="24">
        <v>3</v>
      </c>
      <c r="AQ115" s="24">
        <v>2</v>
      </c>
      <c r="AR115" s="24">
        <v>2</v>
      </c>
      <c r="AS115" s="24">
        <v>2</v>
      </c>
      <c r="AT115" s="24">
        <v>5</v>
      </c>
      <c r="AU115" s="24">
        <v>1</v>
      </c>
      <c r="AV115" s="24">
        <v>3</v>
      </c>
      <c r="AW115" s="24">
        <v>4</v>
      </c>
      <c r="AX115" s="24">
        <v>3</v>
      </c>
      <c r="AY115" s="24">
        <v>3</v>
      </c>
      <c r="AZ115" s="24">
        <v>1</v>
      </c>
      <c r="BA115" s="24">
        <v>4</v>
      </c>
      <c r="BB115" s="23"/>
      <c r="BC115" s="23"/>
      <c r="BD115" s="23"/>
      <c r="BE115" s="24">
        <v>5</v>
      </c>
      <c r="BF115" s="24">
        <v>4</v>
      </c>
      <c r="BG115" s="24">
        <v>3</v>
      </c>
      <c r="BH115" s="24">
        <v>2</v>
      </c>
      <c r="BI115" s="24">
        <v>5</v>
      </c>
      <c r="BJ115" s="24">
        <v>4</v>
      </c>
      <c r="BK115" s="24" t="s">
        <v>86</v>
      </c>
      <c r="BL115" s="24" t="s">
        <v>85</v>
      </c>
      <c r="BM115" s="24" t="s">
        <v>85</v>
      </c>
      <c r="BN115" s="24" t="s">
        <v>125</v>
      </c>
      <c r="BO115" s="24" t="s">
        <v>85</v>
      </c>
      <c r="BP115" s="24" t="s">
        <v>85</v>
      </c>
      <c r="BQ115" s="24" t="s">
        <v>85</v>
      </c>
      <c r="BR115" s="24" t="s">
        <v>85</v>
      </c>
      <c r="BS115" s="24" t="s">
        <v>86</v>
      </c>
      <c r="BT115" s="24" t="s">
        <v>125</v>
      </c>
      <c r="BU115" s="24" t="s">
        <v>85</v>
      </c>
      <c r="BV115" s="24" t="s">
        <v>185</v>
      </c>
      <c r="BW115" s="24" t="s">
        <v>105</v>
      </c>
      <c r="BX115" s="24" t="s">
        <v>106</v>
      </c>
      <c r="BY115" s="24" t="s">
        <v>107</v>
      </c>
      <c r="BZ115" s="24" t="s">
        <v>160</v>
      </c>
      <c r="CA115" s="24" t="s">
        <v>109</v>
      </c>
      <c r="CB115" s="24" t="s">
        <v>110</v>
      </c>
      <c r="CC115" s="24" t="s">
        <v>2722</v>
      </c>
      <c r="CD115" s="24" t="s">
        <v>221</v>
      </c>
      <c r="CE115" s="24" t="s">
        <v>7583</v>
      </c>
      <c r="CF115" s="24" t="s">
        <v>114</v>
      </c>
      <c r="CG115" s="24" t="s">
        <v>115</v>
      </c>
      <c r="CH115" s="24" t="s">
        <v>125</v>
      </c>
      <c r="CI115" s="23"/>
      <c r="CJ115" s="23"/>
      <c r="CK115" s="24">
        <v>5</v>
      </c>
      <c r="CL115" s="24">
        <v>5</v>
      </c>
      <c r="CM115" s="24">
        <v>1</v>
      </c>
      <c r="CN115" s="23"/>
    </row>
    <row r="116" spans="1:92" x14ac:dyDescent="0.2">
      <c r="A116" s="25">
        <v>42381.532945960644</v>
      </c>
      <c r="B116" s="24">
        <v>5</v>
      </c>
      <c r="C116" s="24">
        <v>4</v>
      </c>
      <c r="D116" s="24">
        <v>2</v>
      </c>
      <c r="E116" s="24">
        <v>3</v>
      </c>
      <c r="F116" s="24">
        <v>1</v>
      </c>
      <c r="G116" s="24">
        <v>4</v>
      </c>
      <c r="H116" s="24">
        <v>5</v>
      </c>
      <c r="I116" s="24">
        <v>5</v>
      </c>
      <c r="J116" s="24">
        <v>4</v>
      </c>
      <c r="K116" s="24">
        <v>2</v>
      </c>
      <c r="L116" s="24">
        <v>1</v>
      </c>
      <c r="M116" s="24">
        <v>4</v>
      </c>
      <c r="N116" s="24">
        <v>1</v>
      </c>
      <c r="O116" s="24">
        <v>3</v>
      </c>
      <c r="P116" s="24">
        <v>5</v>
      </c>
      <c r="Q116" s="24">
        <v>2</v>
      </c>
      <c r="R116" s="24">
        <v>2</v>
      </c>
      <c r="S116" s="24">
        <v>2</v>
      </c>
      <c r="T116" s="24">
        <v>3</v>
      </c>
      <c r="U116" s="23"/>
      <c r="V116" s="23"/>
      <c r="W116" s="24">
        <v>3</v>
      </c>
      <c r="X116" s="24">
        <v>1</v>
      </c>
      <c r="Y116" s="24">
        <v>5</v>
      </c>
      <c r="Z116" s="24">
        <v>4</v>
      </c>
      <c r="AA116" s="24">
        <v>4</v>
      </c>
      <c r="AB116" s="24">
        <v>2</v>
      </c>
      <c r="AC116" s="24">
        <v>5</v>
      </c>
      <c r="AD116" s="24">
        <v>4</v>
      </c>
      <c r="AE116" s="24">
        <v>5</v>
      </c>
      <c r="AF116" s="24">
        <v>4</v>
      </c>
      <c r="AG116" s="24">
        <v>5</v>
      </c>
      <c r="AH116" s="24">
        <v>4</v>
      </c>
      <c r="AI116" s="24">
        <v>3</v>
      </c>
      <c r="AJ116" s="24">
        <v>5</v>
      </c>
      <c r="AK116" s="24">
        <v>3</v>
      </c>
      <c r="AL116" s="24">
        <v>2</v>
      </c>
      <c r="AM116" s="24">
        <v>3</v>
      </c>
      <c r="AN116" s="24">
        <v>3</v>
      </c>
      <c r="AO116" s="24">
        <v>5</v>
      </c>
      <c r="AP116" s="24">
        <v>4</v>
      </c>
      <c r="AQ116" s="24">
        <v>4</v>
      </c>
      <c r="AR116" s="24">
        <v>3</v>
      </c>
      <c r="AS116" s="24">
        <v>1</v>
      </c>
      <c r="AT116" s="24">
        <v>5</v>
      </c>
      <c r="AU116" s="24">
        <v>2</v>
      </c>
      <c r="AV116" s="24">
        <v>4</v>
      </c>
      <c r="AW116" s="24">
        <v>5</v>
      </c>
      <c r="AX116" s="24">
        <v>3</v>
      </c>
      <c r="AY116" s="24">
        <v>2</v>
      </c>
      <c r="AZ116" s="24">
        <v>3</v>
      </c>
      <c r="BA116" s="24">
        <v>2</v>
      </c>
      <c r="BB116" s="23"/>
      <c r="BC116" s="23"/>
      <c r="BD116" s="23"/>
      <c r="BE116" s="24">
        <v>5</v>
      </c>
      <c r="BF116" s="24">
        <v>4</v>
      </c>
      <c r="BG116" s="24">
        <v>4</v>
      </c>
      <c r="BH116" s="24">
        <v>5</v>
      </c>
      <c r="BI116" s="24">
        <v>3</v>
      </c>
      <c r="BJ116" s="24">
        <v>5</v>
      </c>
      <c r="BK116" s="24" t="s">
        <v>85</v>
      </c>
      <c r="BL116" s="24" t="s">
        <v>85</v>
      </c>
      <c r="BM116" s="24" t="s">
        <v>86</v>
      </c>
      <c r="BN116" s="24" t="s">
        <v>86</v>
      </c>
      <c r="BO116" s="24" t="s">
        <v>85</v>
      </c>
      <c r="BP116" s="24" t="s">
        <v>85</v>
      </c>
      <c r="BQ116" s="24" t="s">
        <v>125</v>
      </c>
      <c r="BR116" s="24" t="s">
        <v>125</v>
      </c>
      <c r="BS116" s="24" t="s">
        <v>85</v>
      </c>
      <c r="BT116" s="24" t="s">
        <v>85</v>
      </c>
      <c r="BU116" s="24" t="s">
        <v>85</v>
      </c>
      <c r="BV116" s="24" t="s">
        <v>738</v>
      </c>
      <c r="BW116" s="24" t="s">
        <v>825</v>
      </c>
      <c r="BX116" s="24" t="s">
        <v>106</v>
      </c>
      <c r="BY116" s="24" t="s">
        <v>107</v>
      </c>
      <c r="BZ116" s="24" t="s">
        <v>160</v>
      </c>
      <c r="CA116" s="24" t="s">
        <v>109</v>
      </c>
      <c r="CB116" s="24" t="s">
        <v>110</v>
      </c>
      <c r="CC116" s="24" t="s">
        <v>1296</v>
      </c>
      <c r="CD116" s="24" t="s">
        <v>138</v>
      </c>
      <c r="CE116" s="24" t="s">
        <v>7628</v>
      </c>
      <c r="CF116" s="24" t="s">
        <v>114</v>
      </c>
      <c r="CG116" s="24" t="s">
        <v>115</v>
      </c>
      <c r="CH116" s="24" t="s">
        <v>125</v>
      </c>
      <c r="CI116" s="23"/>
      <c r="CJ116" s="23"/>
      <c r="CK116" s="24">
        <v>3</v>
      </c>
      <c r="CL116" s="24">
        <v>4</v>
      </c>
      <c r="CM116" s="24" t="s">
        <v>118</v>
      </c>
      <c r="CN116" s="23"/>
    </row>
    <row r="117" spans="1:92" x14ac:dyDescent="0.2">
      <c r="A117" s="25">
        <v>42381.533157395832</v>
      </c>
      <c r="B117" s="24">
        <v>1</v>
      </c>
      <c r="C117" s="24">
        <v>2</v>
      </c>
      <c r="D117" s="24">
        <v>1</v>
      </c>
      <c r="E117" s="24">
        <v>1</v>
      </c>
      <c r="F117" s="24">
        <v>2</v>
      </c>
      <c r="G117" s="24">
        <v>3</v>
      </c>
      <c r="H117" s="24">
        <v>2</v>
      </c>
      <c r="I117" s="24">
        <v>2</v>
      </c>
      <c r="J117" s="24">
        <v>2</v>
      </c>
      <c r="K117" s="24">
        <v>1</v>
      </c>
      <c r="L117" s="24">
        <v>3</v>
      </c>
      <c r="M117" s="24">
        <v>3</v>
      </c>
      <c r="N117" s="24">
        <v>2</v>
      </c>
      <c r="O117" s="24">
        <v>2</v>
      </c>
      <c r="P117" s="24">
        <v>3</v>
      </c>
      <c r="Q117" s="24">
        <v>2</v>
      </c>
      <c r="R117" s="24">
        <v>3</v>
      </c>
      <c r="S117" s="24">
        <v>3</v>
      </c>
      <c r="T117" s="24">
        <v>5</v>
      </c>
      <c r="U117" s="23"/>
      <c r="V117" s="23"/>
      <c r="W117" s="24">
        <v>3</v>
      </c>
      <c r="X117" s="24">
        <v>2</v>
      </c>
      <c r="Y117" s="24">
        <v>4</v>
      </c>
      <c r="Z117" s="24">
        <v>3</v>
      </c>
      <c r="AA117" s="24">
        <v>3</v>
      </c>
      <c r="AB117" s="24">
        <v>3</v>
      </c>
      <c r="AC117" s="24">
        <v>3</v>
      </c>
      <c r="AD117" s="24">
        <v>2</v>
      </c>
      <c r="AE117" s="24">
        <v>2</v>
      </c>
      <c r="AF117" s="24">
        <v>3</v>
      </c>
      <c r="AG117" s="24">
        <v>4</v>
      </c>
      <c r="AH117" s="24">
        <v>4</v>
      </c>
      <c r="AI117" s="24">
        <v>3</v>
      </c>
      <c r="AJ117" s="24" t="s">
        <v>118</v>
      </c>
      <c r="AK117" s="24">
        <v>3</v>
      </c>
      <c r="AL117" s="24">
        <v>1</v>
      </c>
      <c r="AM117" s="24">
        <v>3</v>
      </c>
      <c r="AN117" s="24">
        <v>3</v>
      </c>
      <c r="AO117" s="24">
        <v>2</v>
      </c>
      <c r="AP117" s="24">
        <v>3</v>
      </c>
      <c r="AQ117" s="24">
        <v>2</v>
      </c>
      <c r="AR117" s="24" t="s">
        <v>118</v>
      </c>
      <c r="AS117" s="24">
        <v>3</v>
      </c>
      <c r="AT117" s="24">
        <v>3</v>
      </c>
      <c r="AU117" s="24">
        <v>2</v>
      </c>
      <c r="AV117" s="24">
        <v>2</v>
      </c>
      <c r="AW117" s="24">
        <v>3</v>
      </c>
      <c r="AX117" s="24">
        <v>3</v>
      </c>
      <c r="AY117" s="24">
        <v>3</v>
      </c>
      <c r="AZ117" s="24">
        <v>3</v>
      </c>
      <c r="BA117" s="24">
        <v>5</v>
      </c>
      <c r="BB117" s="23"/>
      <c r="BC117" s="23"/>
      <c r="BD117" s="23"/>
      <c r="BE117" s="24">
        <v>3</v>
      </c>
      <c r="BF117" s="24">
        <v>4</v>
      </c>
      <c r="BG117" s="24">
        <v>3</v>
      </c>
      <c r="BH117" s="24">
        <v>4</v>
      </c>
      <c r="BI117" s="24">
        <v>4</v>
      </c>
      <c r="BJ117" s="24">
        <v>3</v>
      </c>
      <c r="BK117" s="24" t="s">
        <v>85</v>
      </c>
      <c r="BL117" s="24" t="s">
        <v>85</v>
      </c>
      <c r="BM117" s="24" t="s">
        <v>85</v>
      </c>
      <c r="BN117" s="24" t="s">
        <v>86</v>
      </c>
      <c r="BO117" s="24" t="s">
        <v>85</v>
      </c>
      <c r="BP117" s="24" t="s">
        <v>86</v>
      </c>
      <c r="BQ117" s="24" t="s">
        <v>125</v>
      </c>
      <c r="BR117" s="24" t="s">
        <v>125</v>
      </c>
      <c r="BS117" s="24" t="s">
        <v>125</v>
      </c>
      <c r="BT117" s="24" t="s">
        <v>125</v>
      </c>
      <c r="BU117" s="24" t="s">
        <v>85</v>
      </c>
      <c r="BV117" s="24" t="s">
        <v>104</v>
      </c>
      <c r="BW117" s="24" t="s">
        <v>1200</v>
      </c>
      <c r="BX117" s="24" t="s">
        <v>106</v>
      </c>
      <c r="BY117" s="24" t="s">
        <v>159</v>
      </c>
      <c r="BZ117" s="24" t="s">
        <v>108</v>
      </c>
      <c r="CA117" s="24" t="s">
        <v>109</v>
      </c>
      <c r="CB117" s="24" t="s">
        <v>110</v>
      </c>
      <c r="CC117" s="24" t="s">
        <v>7728</v>
      </c>
      <c r="CD117" s="24" t="s">
        <v>164</v>
      </c>
      <c r="CE117" s="24" t="s">
        <v>7628</v>
      </c>
      <c r="CF117" s="24" t="s">
        <v>114</v>
      </c>
      <c r="CG117" s="24" t="s">
        <v>115</v>
      </c>
      <c r="CH117" s="24" t="s">
        <v>125</v>
      </c>
      <c r="CI117" s="23"/>
      <c r="CJ117" s="23"/>
      <c r="CK117" s="24">
        <v>2</v>
      </c>
      <c r="CL117" s="24">
        <v>2</v>
      </c>
      <c r="CM117" s="24">
        <v>1</v>
      </c>
      <c r="CN117" s="23"/>
    </row>
    <row r="118" spans="1:92" x14ac:dyDescent="0.2">
      <c r="A118" s="25">
        <v>42381.545277604164</v>
      </c>
      <c r="B118" s="24" t="s">
        <v>118</v>
      </c>
      <c r="C118" s="24">
        <v>4</v>
      </c>
      <c r="D118" s="24">
        <v>4</v>
      </c>
      <c r="E118" s="24">
        <v>2</v>
      </c>
      <c r="F118" s="24">
        <v>3</v>
      </c>
      <c r="G118" s="24">
        <v>5</v>
      </c>
      <c r="H118" s="24" t="s">
        <v>118</v>
      </c>
      <c r="I118" s="24">
        <v>4</v>
      </c>
      <c r="J118" s="24">
        <v>4</v>
      </c>
      <c r="K118" s="24">
        <v>3</v>
      </c>
      <c r="L118" s="24">
        <v>3</v>
      </c>
      <c r="M118" s="24">
        <v>3</v>
      </c>
      <c r="N118" s="24">
        <v>3</v>
      </c>
      <c r="O118" s="24">
        <v>4</v>
      </c>
      <c r="P118" s="24">
        <v>3</v>
      </c>
      <c r="Q118" s="24">
        <v>2</v>
      </c>
      <c r="R118" s="24">
        <v>4</v>
      </c>
      <c r="S118" s="24">
        <v>3</v>
      </c>
      <c r="T118" s="24">
        <v>3</v>
      </c>
      <c r="U118" s="23"/>
      <c r="V118" s="23"/>
      <c r="W118" s="24">
        <v>2</v>
      </c>
      <c r="X118" s="24">
        <v>4</v>
      </c>
      <c r="Y118" s="24">
        <v>4</v>
      </c>
      <c r="Z118" s="24">
        <v>4</v>
      </c>
      <c r="AA118" s="24">
        <v>3</v>
      </c>
      <c r="AB118" s="24">
        <v>2</v>
      </c>
      <c r="AC118" s="24">
        <v>5</v>
      </c>
      <c r="AD118" s="24">
        <v>4</v>
      </c>
      <c r="AE118" s="24">
        <v>4</v>
      </c>
      <c r="AF118" s="24">
        <v>5</v>
      </c>
      <c r="AG118" s="24">
        <v>5</v>
      </c>
      <c r="AH118" s="24">
        <v>4</v>
      </c>
      <c r="AI118" s="24">
        <v>4</v>
      </c>
      <c r="AJ118" s="24" t="s">
        <v>118</v>
      </c>
      <c r="AK118" s="24">
        <v>4</v>
      </c>
      <c r="AL118" s="24">
        <v>3</v>
      </c>
      <c r="AM118" s="24">
        <v>3</v>
      </c>
      <c r="AN118" s="24">
        <v>5</v>
      </c>
      <c r="AO118" s="24">
        <v>1</v>
      </c>
      <c r="AP118" s="24">
        <v>4</v>
      </c>
      <c r="AQ118" s="24">
        <v>2</v>
      </c>
      <c r="AR118" s="24">
        <v>2</v>
      </c>
      <c r="AS118" s="24">
        <v>3</v>
      </c>
      <c r="AT118" s="24">
        <v>4</v>
      </c>
      <c r="AU118" s="24">
        <v>2</v>
      </c>
      <c r="AV118" s="24">
        <v>4</v>
      </c>
      <c r="AW118" s="24">
        <v>4</v>
      </c>
      <c r="AX118" s="24" t="s">
        <v>118</v>
      </c>
      <c r="AY118" s="24">
        <v>4</v>
      </c>
      <c r="AZ118" s="24">
        <v>3</v>
      </c>
      <c r="BA118" s="24">
        <v>3</v>
      </c>
      <c r="BB118" s="23"/>
      <c r="BC118" s="23"/>
      <c r="BD118" s="23"/>
      <c r="BE118" s="24">
        <v>5</v>
      </c>
      <c r="BF118" s="24">
        <v>5</v>
      </c>
      <c r="BG118" s="24">
        <v>4</v>
      </c>
      <c r="BH118" s="24">
        <v>4</v>
      </c>
      <c r="BI118" s="24">
        <v>4</v>
      </c>
      <c r="BJ118" s="24">
        <v>5</v>
      </c>
      <c r="BK118" s="24" t="s">
        <v>86</v>
      </c>
      <c r="BL118" s="24" t="s">
        <v>85</v>
      </c>
      <c r="BM118" s="24" t="s">
        <v>85</v>
      </c>
      <c r="BN118" s="24" t="s">
        <v>86</v>
      </c>
      <c r="BO118" s="24" t="s">
        <v>85</v>
      </c>
      <c r="BP118" s="24" t="s">
        <v>85</v>
      </c>
      <c r="BQ118" s="24" t="s">
        <v>86</v>
      </c>
      <c r="BR118" s="24" t="s">
        <v>86</v>
      </c>
      <c r="BS118" s="24" t="s">
        <v>86</v>
      </c>
      <c r="BT118" s="24" t="s">
        <v>86</v>
      </c>
      <c r="BU118" s="24" t="s">
        <v>85</v>
      </c>
      <c r="BV118" s="24" t="s">
        <v>271</v>
      </c>
      <c r="BW118" s="24" t="s">
        <v>105</v>
      </c>
      <c r="BX118" s="24" t="s">
        <v>106</v>
      </c>
      <c r="BY118" s="24" t="s">
        <v>107</v>
      </c>
      <c r="BZ118" s="24" t="s">
        <v>679</v>
      </c>
      <c r="CA118" s="24" t="s">
        <v>502</v>
      </c>
      <c r="CB118" s="24" t="s">
        <v>110</v>
      </c>
      <c r="CC118" s="24" t="s">
        <v>682</v>
      </c>
      <c r="CD118" s="24" t="s">
        <v>138</v>
      </c>
      <c r="CE118" s="24" t="s">
        <v>7729</v>
      </c>
      <c r="CF118" s="24" t="s">
        <v>114</v>
      </c>
      <c r="CG118" s="24" t="s">
        <v>115</v>
      </c>
      <c r="CH118" s="24" t="s">
        <v>86</v>
      </c>
      <c r="CI118" s="23"/>
      <c r="CJ118" s="24" t="s">
        <v>7730</v>
      </c>
      <c r="CK118" s="24">
        <v>3</v>
      </c>
      <c r="CL118" s="24">
        <v>5</v>
      </c>
      <c r="CM118" s="24" t="s">
        <v>118</v>
      </c>
      <c r="CN118" s="23"/>
    </row>
    <row r="119" spans="1:92" x14ac:dyDescent="0.2">
      <c r="A119" s="25">
        <v>42381.547287546295</v>
      </c>
      <c r="B119" s="24">
        <v>2</v>
      </c>
      <c r="C119" s="24">
        <v>1</v>
      </c>
      <c r="D119" s="24">
        <v>1</v>
      </c>
      <c r="E119" s="24">
        <v>1</v>
      </c>
      <c r="F119" s="24">
        <v>1</v>
      </c>
      <c r="G119" s="24">
        <v>4</v>
      </c>
      <c r="H119" s="24">
        <v>2</v>
      </c>
      <c r="I119" s="24">
        <v>3</v>
      </c>
      <c r="J119" s="24">
        <v>3</v>
      </c>
      <c r="K119" s="24">
        <v>1</v>
      </c>
      <c r="L119" s="24">
        <v>3</v>
      </c>
      <c r="M119" s="24">
        <v>3</v>
      </c>
      <c r="N119" s="24">
        <v>2</v>
      </c>
      <c r="O119" s="24">
        <v>5</v>
      </c>
      <c r="P119" s="24">
        <v>3</v>
      </c>
      <c r="Q119" s="24">
        <v>3</v>
      </c>
      <c r="R119" s="24">
        <v>4</v>
      </c>
      <c r="S119" s="24">
        <v>1</v>
      </c>
      <c r="T119" s="24">
        <v>2</v>
      </c>
      <c r="U119" s="23"/>
      <c r="V119" s="23"/>
      <c r="W119" s="24">
        <v>4</v>
      </c>
      <c r="X119" s="24">
        <v>1</v>
      </c>
      <c r="Y119" s="24">
        <v>4</v>
      </c>
      <c r="Z119" s="24" t="s">
        <v>118</v>
      </c>
      <c r="AA119" s="24">
        <v>4</v>
      </c>
      <c r="AB119" s="24">
        <v>1</v>
      </c>
      <c r="AC119" s="24" t="s">
        <v>118</v>
      </c>
      <c r="AD119" s="24">
        <v>4</v>
      </c>
      <c r="AE119" s="24">
        <v>3</v>
      </c>
      <c r="AF119" s="24">
        <v>4</v>
      </c>
      <c r="AG119" s="24">
        <v>3</v>
      </c>
      <c r="AH119" s="24">
        <v>5</v>
      </c>
      <c r="AI119" s="24">
        <v>3</v>
      </c>
      <c r="AJ119" s="24">
        <v>4</v>
      </c>
      <c r="AK119" s="24">
        <v>1</v>
      </c>
      <c r="AL119" s="24">
        <v>1</v>
      </c>
      <c r="AM119" s="24">
        <v>1</v>
      </c>
      <c r="AN119" s="24">
        <v>4</v>
      </c>
      <c r="AO119" s="24">
        <v>3</v>
      </c>
      <c r="AP119" s="24">
        <v>1</v>
      </c>
      <c r="AQ119" s="24">
        <v>3</v>
      </c>
      <c r="AR119" s="24">
        <v>3</v>
      </c>
      <c r="AS119" s="24">
        <v>3</v>
      </c>
      <c r="AT119" s="24">
        <v>4</v>
      </c>
      <c r="AU119" s="24">
        <v>2</v>
      </c>
      <c r="AV119" s="24">
        <v>5</v>
      </c>
      <c r="AW119" s="24">
        <v>2</v>
      </c>
      <c r="AX119" s="24">
        <v>4</v>
      </c>
      <c r="AY119" s="24">
        <v>3</v>
      </c>
      <c r="AZ119" s="24">
        <v>1</v>
      </c>
      <c r="BA119" s="24">
        <v>1</v>
      </c>
      <c r="BB119" s="23"/>
      <c r="BC119" s="23"/>
      <c r="BD119" s="23"/>
      <c r="BE119" s="24">
        <v>4</v>
      </c>
      <c r="BF119" s="24">
        <v>4</v>
      </c>
      <c r="BG119" s="24">
        <v>4</v>
      </c>
      <c r="BH119" s="24">
        <v>4</v>
      </c>
      <c r="BI119" s="24">
        <v>2</v>
      </c>
      <c r="BJ119" s="24">
        <v>5</v>
      </c>
      <c r="BK119" s="24" t="s">
        <v>85</v>
      </c>
      <c r="BL119" s="24" t="s">
        <v>86</v>
      </c>
      <c r="BM119" s="24" t="s">
        <v>85</v>
      </c>
      <c r="BN119" s="24" t="s">
        <v>85</v>
      </c>
      <c r="BO119" s="24" t="s">
        <v>85</v>
      </c>
      <c r="BP119" s="24" t="s">
        <v>85</v>
      </c>
      <c r="BQ119" s="24" t="s">
        <v>85</v>
      </c>
      <c r="BR119" s="24" t="s">
        <v>86</v>
      </c>
      <c r="BS119" s="24" t="s">
        <v>86</v>
      </c>
      <c r="BT119" s="24" t="s">
        <v>86</v>
      </c>
      <c r="BU119" s="24" t="s">
        <v>85</v>
      </c>
      <c r="BV119" s="24" t="s">
        <v>104</v>
      </c>
      <c r="BW119" s="24" t="s">
        <v>105</v>
      </c>
      <c r="BX119" s="24" t="s">
        <v>106</v>
      </c>
      <c r="BY119" s="24" t="s">
        <v>159</v>
      </c>
      <c r="BZ119" s="24" t="s">
        <v>134</v>
      </c>
      <c r="CA119" s="24" t="s">
        <v>109</v>
      </c>
      <c r="CB119" s="24" t="s">
        <v>110</v>
      </c>
      <c r="CC119" s="24" t="s">
        <v>7731</v>
      </c>
      <c r="CD119" s="24" t="s">
        <v>138</v>
      </c>
      <c r="CE119" s="23"/>
      <c r="CF119" s="24" t="s">
        <v>4611</v>
      </c>
      <c r="CG119" s="24" t="s">
        <v>2409</v>
      </c>
      <c r="CH119" s="24" t="s">
        <v>86</v>
      </c>
      <c r="CI119" s="23"/>
      <c r="CJ119" s="23"/>
      <c r="CK119" s="24">
        <v>3</v>
      </c>
      <c r="CL119" s="24">
        <v>3</v>
      </c>
      <c r="CM119" s="24">
        <v>1</v>
      </c>
      <c r="CN119" s="23"/>
    </row>
    <row r="120" spans="1:92" x14ac:dyDescent="0.2">
      <c r="A120" s="25">
        <v>42381.561172847221</v>
      </c>
      <c r="B120" s="24">
        <v>4</v>
      </c>
      <c r="C120" s="24">
        <v>5</v>
      </c>
      <c r="D120" s="24">
        <v>4</v>
      </c>
      <c r="E120" s="24">
        <v>3</v>
      </c>
      <c r="F120" s="24">
        <v>4</v>
      </c>
      <c r="G120" s="24">
        <v>5</v>
      </c>
      <c r="H120" s="24">
        <v>4</v>
      </c>
      <c r="I120" s="24">
        <v>4</v>
      </c>
      <c r="J120" s="24">
        <v>4</v>
      </c>
      <c r="K120" s="24">
        <v>4</v>
      </c>
      <c r="L120" s="24">
        <v>4</v>
      </c>
      <c r="M120" s="24">
        <v>4</v>
      </c>
      <c r="N120" s="24">
        <v>4</v>
      </c>
      <c r="O120" s="24">
        <v>4</v>
      </c>
      <c r="P120" s="24">
        <v>4</v>
      </c>
      <c r="Q120" s="24">
        <v>5</v>
      </c>
      <c r="R120" s="24">
        <v>4</v>
      </c>
      <c r="S120" s="24">
        <v>2</v>
      </c>
      <c r="T120" s="24">
        <v>4</v>
      </c>
      <c r="U120" s="23"/>
      <c r="V120" s="23"/>
      <c r="W120" s="24">
        <v>3</v>
      </c>
      <c r="X120" s="24">
        <v>3</v>
      </c>
      <c r="Y120" s="24">
        <v>4</v>
      </c>
      <c r="Z120" s="24">
        <v>4</v>
      </c>
      <c r="AA120" s="24">
        <v>4</v>
      </c>
      <c r="AB120" s="24">
        <v>5</v>
      </c>
      <c r="AC120" s="24">
        <v>4</v>
      </c>
      <c r="AD120" s="24">
        <v>3</v>
      </c>
      <c r="AE120" s="24">
        <v>4</v>
      </c>
      <c r="AF120" s="24">
        <v>2</v>
      </c>
      <c r="AG120" s="24">
        <v>3</v>
      </c>
      <c r="AH120" s="24">
        <v>4</v>
      </c>
      <c r="AI120" s="24">
        <v>4</v>
      </c>
      <c r="AJ120" s="24">
        <v>4</v>
      </c>
      <c r="AK120" s="24">
        <v>5</v>
      </c>
      <c r="AL120" s="24">
        <v>4</v>
      </c>
      <c r="AM120" s="24">
        <v>5</v>
      </c>
      <c r="AN120" s="24">
        <v>5</v>
      </c>
      <c r="AO120" s="24">
        <v>4</v>
      </c>
      <c r="AP120" s="24">
        <v>5</v>
      </c>
      <c r="AQ120" s="24">
        <v>4</v>
      </c>
      <c r="AR120" s="24">
        <v>4</v>
      </c>
      <c r="AS120" s="24">
        <v>4</v>
      </c>
      <c r="AT120" s="24">
        <v>4</v>
      </c>
      <c r="AU120" s="24">
        <v>4</v>
      </c>
      <c r="AV120" s="24">
        <v>4</v>
      </c>
      <c r="AW120" s="24">
        <v>5</v>
      </c>
      <c r="AX120" s="24">
        <v>5</v>
      </c>
      <c r="AY120" s="24">
        <v>4</v>
      </c>
      <c r="AZ120" s="24">
        <v>4</v>
      </c>
      <c r="BA120" s="24">
        <v>5</v>
      </c>
      <c r="BB120" s="23"/>
      <c r="BC120" s="23"/>
      <c r="BD120" s="23"/>
      <c r="BE120" s="24">
        <v>5</v>
      </c>
      <c r="BF120" s="24">
        <v>5</v>
      </c>
      <c r="BG120" s="24">
        <v>4</v>
      </c>
      <c r="BH120" s="24">
        <v>4</v>
      </c>
      <c r="BI120" s="24">
        <v>5</v>
      </c>
      <c r="BJ120" s="24">
        <v>5</v>
      </c>
      <c r="BK120" s="24" t="s">
        <v>86</v>
      </c>
      <c r="BL120" s="24" t="s">
        <v>86</v>
      </c>
      <c r="BM120" s="24" t="s">
        <v>85</v>
      </c>
      <c r="BN120" s="24" t="s">
        <v>85</v>
      </c>
      <c r="BO120" s="24" t="s">
        <v>85</v>
      </c>
      <c r="BP120" s="24" t="s">
        <v>85</v>
      </c>
      <c r="BQ120" s="24" t="s">
        <v>86</v>
      </c>
      <c r="BR120" s="24" t="s">
        <v>86</v>
      </c>
      <c r="BS120" s="24" t="s">
        <v>86</v>
      </c>
      <c r="BT120" s="24" t="s">
        <v>86</v>
      </c>
      <c r="BU120" s="24" t="s">
        <v>85</v>
      </c>
      <c r="BV120" s="24" t="s">
        <v>185</v>
      </c>
      <c r="BW120" s="24" t="s">
        <v>1114</v>
      </c>
      <c r="BX120" s="24" t="s">
        <v>106</v>
      </c>
      <c r="BY120" s="24" t="s">
        <v>159</v>
      </c>
      <c r="BZ120" s="24" t="s">
        <v>160</v>
      </c>
      <c r="CA120" s="24" t="s">
        <v>109</v>
      </c>
      <c r="CB120" s="24" t="s">
        <v>110</v>
      </c>
      <c r="CC120" s="24" t="s">
        <v>111</v>
      </c>
      <c r="CD120" s="24" t="s">
        <v>221</v>
      </c>
      <c r="CE120" s="24" t="s">
        <v>7549</v>
      </c>
      <c r="CF120" s="24" t="s">
        <v>114</v>
      </c>
      <c r="CG120" s="24" t="s">
        <v>115</v>
      </c>
      <c r="CH120" s="24" t="s">
        <v>86</v>
      </c>
      <c r="CI120" s="23"/>
      <c r="CJ120" s="23"/>
      <c r="CK120" s="24">
        <v>3</v>
      </c>
      <c r="CL120" s="24">
        <v>4</v>
      </c>
      <c r="CM120" s="24">
        <v>3</v>
      </c>
      <c r="CN120" s="23"/>
    </row>
    <row r="121" spans="1:92" x14ac:dyDescent="0.2">
      <c r="A121" s="25">
        <v>42381.565514953705</v>
      </c>
      <c r="B121" s="24">
        <v>5</v>
      </c>
      <c r="C121" s="24">
        <v>5</v>
      </c>
      <c r="D121" s="24">
        <v>5</v>
      </c>
      <c r="E121" s="24">
        <v>4</v>
      </c>
      <c r="F121" s="24">
        <v>2</v>
      </c>
      <c r="G121" s="24">
        <v>5</v>
      </c>
      <c r="H121" s="24">
        <v>1</v>
      </c>
      <c r="I121" s="24">
        <v>4</v>
      </c>
      <c r="J121" s="24">
        <v>3</v>
      </c>
      <c r="K121" s="24">
        <v>5</v>
      </c>
      <c r="L121" s="24">
        <v>2</v>
      </c>
      <c r="M121" s="24">
        <v>2</v>
      </c>
      <c r="N121" s="24">
        <v>4</v>
      </c>
      <c r="O121" s="24">
        <v>3</v>
      </c>
      <c r="P121" s="24">
        <v>4</v>
      </c>
      <c r="Q121" s="24">
        <v>5</v>
      </c>
      <c r="R121" s="24">
        <v>5</v>
      </c>
      <c r="S121" s="24">
        <v>5</v>
      </c>
      <c r="T121" s="24">
        <v>1</v>
      </c>
      <c r="U121" s="23"/>
      <c r="V121" s="23"/>
      <c r="W121" s="24">
        <v>4</v>
      </c>
      <c r="X121" s="24">
        <v>4</v>
      </c>
      <c r="Y121" s="24">
        <v>4</v>
      </c>
      <c r="Z121" s="24">
        <v>5</v>
      </c>
      <c r="AA121" s="24">
        <v>5</v>
      </c>
      <c r="AB121" s="24">
        <v>4</v>
      </c>
      <c r="AC121" s="24">
        <v>5</v>
      </c>
      <c r="AD121" s="24">
        <v>5</v>
      </c>
      <c r="AE121" s="24">
        <v>4</v>
      </c>
      <c r="AF121" s="24">
        <v>5</v>
      </c>
      <c r="AG121" s="24">
        <v>5</v>
      </c>
      <c r="AH121" s="24">
        <v>5</v>
      </c>
      <c r="AI121" s="24">
        <v>5</v>
      </c>
      <c r="AJ121" s="24">
        <v>4</v>
      </c>
      <c r="AK121" s="24">
        <v>5</v>
      </c>
      <c r="AL121" s="24">
        <v>4</v>
      </c>
      <c r="AM121" s="24" t="s">
        <v>118</v>
      </c>
      <c r="AN121" s="24">
        <v>4</v>
      </c>
      <c r="AO121" s="24">
        <v>5</v>
      </c>
      <c r="AP121" s="24">
        <v>5</v>
      </c>
      <c r="AQ121" s="24">
        <v>5</v>
      </c>
      <c r="AR121" s="24">
        <v>5</v>
      </c>
      <c r="AS121" s="24">
        <v>3</v>
      </c>
      <c r="AT121" s="24">
        <v>3</v>
      </c>
      <c r="AU121" s="24">
        <v>2</v>
      </c>
      <c r="AV121" s="24">
        <v>4</v>
      </c>
      <c r="AW121" s="24">
        <v>4</v>
      </c>
      <c r="AX121" s="24">
        <v>5</v>
      </c>
      <c r="AY121" s="24">
        <v>4</v>
      </c>
      <c r="AZ121" s="24">
        <v>2</v>
      </c>
      <c r="BA121" s="24">
        <v>2</v>
      </c>
      <c r="BB121" s="23"/>
      <c r="BC121" s="23"/>
      <c r="BD121" s="23"/>
      <c r="BE121" s="24">
        <v>5</v>
      </c>
      <c r="BF121" s="24">
        <v>5</v>
      </c>
      <c r="BG121" s="24">
        <v>5</v>
      </c>
      <c r="BH121" s="24">
        <v>5</v>
      </c>
      <c r="BI121" s="24">
        <v>5</v>
      </c>
      <c r="BJ121" s="24">
        <v>5</v>
      </c>
      <c r="BK121" s="24" t="s">
        <v>125</v>
      </c>
      <c r="BL121" s="24" t="s">
        <v>85</v>
      </c>
      <c r="BM121" s="24" t="s">
        <v>85</v>
      </c>
      <c r="BN121" s="24" t="s">
        <v>85</v>
      </c>
      <c r="BO121" s="24" t="s">
        <v>125</v>
      </c>
      <c r="BP121" s="24" t="s">
        <v>85</v>
      </c>
      <c r="BQ121" s="24" t="s">
        <v>125</v>
      </c>
      <c r="BR121" s="24" t="s">
        <v>125</v>
      </c>
      <c r="BS121" s="24" t="s">
        <v>125</v>
      </c>
      <c r="BT121" s="24" t="s">
        <v>125</v>
      </c>
      <c r="BU121" s="24" t="s">
        <v>85</v>
      </c>
      <c r="BV121" s="24" t="s">
        <v>104</v>
      </c>
      <c r="BW121" s="24" t="s">
        <v>4838</v>
      </c>
      <c r="BX121" s="24" t="s">
        <v>106</v>
      </c>
      <c r="BY121" s="24" t="s">
        <v>107</v>
      </c>
      <c r="BZ121" s="24" t="s">
        <v>134</v>
      </c>
      <c r="CA121" s="24" t="s">
        <v>218</v>
      </c>
      <c r="CB121" s="24" t="s">
        <v>110</v>
      </c>
      <c r="CC121" s="24" t="s">
        <v>7710</v>
      </c>
      <c r="CD121" s="24" t="s">
        <v>7543</v>
      </c>
      <c r="CE121" s="24" t="s">
        <v>1065</v>
      </c>
      <c r="CF121" s="24" t="s">
        <v>114</v>
      </c>
      <c r="CG121" s="24" t="s">
        <v>115</v>
      </c>
      <c r="CH121" s="24" t="s">
        <v>125</v>
      </c>
      <c r="CI121" s="23"/>
      <c r="CJ121" s="23"/>
      <c r="CK121" s="24">
        <v>3</v>
      </c>
      <c r="CL121" s="24">
        <v>4</v>
      </c>
      <c r="CM121" s="24">
        <v>3</v>
      </c>
      <c r="CN121" s="23"/>
    </row>
    <row r="122" spans="1:92" x14ac:dyDescent="0.2">
      <c r="A122" s="25">
        <v>42381.573654525462</v>
      </c>
      <c r="B122" s="24">
        <v>3</v>
      </c>
      <c r="C122" s="24">
        <v>5</v>
      </c>
      <c r="D122" s="24">
        <v>5</v>
      </c>
      <c r="E122" s="24">
        <v>1</v>
      </c>
      <c r="F122" s="24">
        <v>1</v>
      </c>
      <c r="G122" s="24">
        <v>3</v>
      </c>
      <c r="H122" s="24">
        <v>5</v>
      </c>
      <c r="I122" s="24">
        <v>5</v>
      </c>
      <c r="J122" s="24">
        <v>2</v>
      </c>
      <c r="K122" s="24">
        <v>1</v>
      </c>
      <c r="L122" s="24">
        <v>2</v>
      </c>
      <c r="M122" s="24">
        <v>5</v>
      </c>
      <c r="N122" s="24">
        <v>1</v>
      </c>
      <c r="O122" s="24">
        <v>4</v>
      </c>
      <c r="P122" s="24">
        <v>4</v>
      </c>
      <c r="Q122" s="24">
        <v>5</v>
      </c>
      <c r="R122" s="24">
        <v>3</v>
      </c>
      <c r="S122" s="24">
        <v>1</v>
      </c>
      <c r="T122" s="24">
        <v>5</v>
      </c>
      <c r="U122" s="23"/>
      <c r="V122" s="23"/>
      <c r="W122" s="24">
        <v>5</v>
      </c>
      <c r="X122" s="24">
        <v>5</v>
      </c>
      <c r="Y122" s="24">
        <v>4</v>
      </c>
      <c r="Z122" s="24">
        <v>2</v>
      </c>
      <c r="AA122" s="24">
        <v>3</v>
      </c>
      <c r="AB122" s="24">
        <v>3</v>
      </c>
      <c r="AC122" s="24">
        <v>4</v>
      </c>
      <c r="AD122" s="24">
        <v>5</v>
      </c>
      <c r="AE122" s="24">
        <v>4</v>
      </c>
      <c r="AF122" s="24">
        <v>5</v>
      </c>
      <c r="AG122" s="24">
        <v>5</v>
      </c>
      <c r="AH122" s="24">
        <v>4</v>
      </c>
      <c r="AI122" s="24">
        <v>5</v>
      </c>
      <c r="AJ122" s="24">
        <v>3</v>
      </c>
      <c r="AK122" s="24">
        <v>5</v>
      </c>
      <c r="AL122" s="24">
        <v>1</v>
      </c>
      <c r="AM122" s="24">
        <v>1</v>
      </c>
      <c r="AN122" s="24">
        <v>5</v>
      </c>
      <c r="AO122" s="24">
        <v>5</v>
      </c>
      <c r="AP122" s="24">
        <v>5</v>
      </c>
      <c r="AQ122" s="24">
        <v>2</v>
      </c>
      <c r="AR122" s="24">
        <v>1</v>
      </c>
      <c r="AS122" s="24">
        <v>2</v>
      </c>
      <c r="AT122" s="24">
        <v>5</v>
      </c>
      <c r="AU122" s="24">
        <v>3</v>
      </c>
      <c r="AV122" s="24">
        <v>2</v>
      </c>
      <c r="AW122" s="24">
        <v>5</v>
      </c>
      <c r="AX122" s="24">
        <v>5</v>
      </c>
      <c r="AY122" s="24">
        <v>3</v>
      </c>
      <c r="AZ122" s="24">
        <v>1</v>
      </c>
      <c r="BA122" s="24">
        <v>5</v>
      </c>
      <c r="BB122" s="23"/>
      <c r="BC122" s="23"/>
      <c r="BD122" s="23"/>
      <c r="BE122" s="24">
        <v>5</v>
      </c>
      <c r="BF122" s="24">
        <v>3</v>
      </c>
      <c r="BG122" s="24">
        <v>3</v>
      </c>
      <c r="BH122" s="24">
        <v>5</v>
      </c>
      <c r="BI122" s="24">
        <v>5</v>
      </c>
      <c r="BJ122" s="24">
        <v>3</v>
      </c>
      <c r="BK122" s="24" t="s">
        <v>85</v>
      </c>
      <c r="BL122" s="24" t="s">
        <v>85</v>
      </c>
      <c r="BM122" s="24" t="s">
        <v>85</v>
      </c>
      <c r="BN122" s="24" t="s">
        <v>125</v>
      </c>
      <c r="BO122" s="24" t="s">
        <v>85</v>
      </c>
      <c r="BP122" s="24" t="s">
        <v>86</v>
      </c>
      <c r="BQ122" s="24" t="s">
        <v>85</v>
      </c>
      <c r="BR122" s="24" t="s">
        <v>85</v>
      </c>
      <c r="BS122" s="24" t="s">
        <v>85</v>
      </c>
      <c r="BT122" s="24" t="s">
        <v>86</v>
      </c>
      <c r="BU122" s="24" t="s">
        <v>85</v>
      </c>
      <c r="BV122" s="24" t="s">
        <v>271</v>
      </c>
      <c r="BW122" s="23"/>
      <c r="BX122" s="24" t="s">
        <v>4868</v>
      </c>
      <c r="BY122" s="24" t="s">
        <v>159</v>
      </c>
      <c r="BZ122" s="24" t="s">
        <v>160</v>
      </c>
      <c r="CA122" s="24" t="s">
        <v>109</v>
      </c>
      <c r="CB122" s="24" t="s">
        <v>110</v>
      </c>
      <c r="CC122" s="24" t="s">
        <v>5874</v>
      </c>
      <c r="CD122" s="24" t="s">
        <v>138</v>
      </c>
      <c r="CE122" s="24" t="s">
        <v>7561</v>
      </c>
      <c r="CF122" s="24" t="s">
        <v>114</v>
      </c>
      <c r="CG122" s="24" t="s">
        <v>115</v>
      </c>
      <c r="CH122" s="24" t="s">
        <v>86</v>
      </c>
      <c r="CI122" s="23"/>
      <c r="CJ122" s="23"/>
      <c r="CK122" s="24">
        <v>3</v>
      </c>
      <c r="CL122" s="24">
        <v>1</v>
      </c>
      <c r="CM122" s="24">
        <v>2</v>
      </c>
      <c r="CN122" s="23"/>
    </row>
    <row r="123" spans="1:92" x14ac:dyDescent="0.2">
      <c r="A123" s="25">
        <v>42381.588431400465</v>
      </c>
      <c r="B123" s="24">
        <v>5</v>
      </c>
      <c r="C123" s="24">
        <v>1</v>
      </c>
      <c r="D123" s="24">
        <v>1</v>
      </c>
      <c r="E123" s="24">
        <v>3</v>
      </c>
      <c r="F123" s="24">
        <v>3</v>
      </c>
      <c r="G123" s="24">
        <v>5</v>
      </c>
      <c r="H123" s="24">
        <v>3</v>
      </c>
      <c r="I123" s="24">
        <v>4</v>
      </c>
      <c r="J123" s="24">
        <v>3</v>
      </c>
      <c r="K123" s="24">
        <v>3</v>
      </c>
      <c r="L123" s="24">
        <v>3</v>
      </c>
      <c r="M123" s="24">
        <v>3</v>
      </c>
      <c r="N123" s="24">
        <v>2</v>
      </c>
      <c r="O123" s="24">
        <v>4</v>
      </c>
      <c r="P123" s="24">
        <v>2</v>
      </c>
      <c r="Q123" s="24">
        <v>5</v>
      </c>
      <c r="R123" s="24">
        <v>2</v>
      </c>
      <c r="S123" s="24">
        <v>3</v>
      </c>
      <c r="T123" s="24">
        <v>2</v>
      </c>
      <c r="U123" s="23"/>
      <c r="V123" s="23"/>
      <c r="W123" s="24">
        <v>2</v>
      </c>
      <c r="X123" s="24">
        <v>5</v>
      </c>
      <c r="Y123" s="24">
        <v>3</v>
      </c>
      <c r="Z123" s="24">
        <v>4</v>
      </c>
      <c r="AA123" s="24">
        <v>2</v>
      </c>
      <c r="AB123" s="24">
        <v>5</v>
      </c>
      <c r="AC123" s="24">
        <v>4</v>
      </c>
      <c r="AD123" s="24">
        <v>3</v>
      </c>
      <c r="AE123" s="24">
        <v>5</v>
      </c>
      <c r="AF123" s="24">
        <v>3</v>
      </c>
      <c r="AG123" s="24">
        <v>1</v>
      </c>
      <c r="AH123" s="24">
        <v>4</v>
      </c>
      <c r="AI123" s="24">
        <v>3</v>
      </c>
      <c r="AJ123" s="24">
        <v>5</v>
      </c>
      <c r="AK123" s="24">
        <v>1</v>
      </c>
      <c r="AL123" s="24">
        <v>4</v>
      </c>
      <c r="AM123" s="24">
        <v>4</v>
      </c>
      <c r="AN123" s="24">
        <v>4</v>
      </c>
      <c r="AO123" s="24">
        <v>3</v>
      </c>
      <c r="AP123" s="24">
        <v>5</v>
      </c>
      <c r="AQ123" s="24">
        <v>3</v>
      </c>
      <c r="AR123" s="24">
        <v>5</v>
      </c>
      <c r="AS123" s="24">
        <v>3</v>
      </c>
      <c r="AT123" s="24">
        <v>3</v>
      </c>
      <c r="AU123" s="24">
        <v>2</v>
      </c>
      <c r="AV123" s="24">
        <v>5</v>
      </c>
      <c r="AW123" s="24">
        <v>3</v>
      </c>
      <c r="AX123" s="24">
        <v>5</v>
      </c>
      <c r="AY123" s="24">
        <v>4</v>
      </c>
      <c r="AZ123" s="24">
        <v>5</v>
      </c>
      <c r="BA123" s="24">
        <v>2</v>
      </c>
      <c r="BB123" s="23"/>
      <c r="BC123" s="23"/>
      <c r="BD123" s="23"/>
      <c r="BE123" s="24">
        <v>5</v>
      </c>
      <c r="BF123" s="24">
        <v>4</v>
      </c>
      <c r="BG123" s="24">
        <v>4</v>
      </c>
      <c r="BH123" s="24">
        <v>3</v>
      </c>
      <c r="BI123" s="24">
        <v>4</v>
      </c>
      <c r="BJ123" s="24">
        <v>5</v>
      </c>
      <c r="BK123" s="24" t="s">
        <v>85</v>
      </c>
      <c r="BL123" s="24" t="s">
        <v>85</v>
      </c>
      <c r="BM123" s="24" t="s">
        <v>86</v>
      </c>
      <c r="BN123" s="24" t="s">
        <v>86</v>
      </c>
      <c r="BO123" s="24" t="s">
        <v>85</v>
      </c>
      <c r="BP123" s="24" t="s">
        <v>85</v>
      </c>
      <c r="BQ123" s="24" t="s">
        <v>86</v>
      </c>
      <c r="BR123" s="24" t="s">
        <v>85</v>
      </c>
      <c r="BS123" s="24" t="s">
        <v>85</v>
      </c>
      <c r="BT123" s="24" t="s">
        <v>85</v>
      </c>
      <c r="BU123" s="24" t="s">
        <v>85</v>
      </c>
      <c r="BV123" s="24" t="s">
        <v>940</v>
      </c>
      <c r="BW123" s="24" t="s">
        <v>105</v>
      </c>
      <c r="BX123" s="24" t="s">
        <v>106</v>
      </c>
      <c r="BY123" s="24" t="s">
        <v>159</v>
      </c>
      <c r="BZ123" s="24" t="s">
        <v>160</v>
      </c>
      <c r="CA123" s="24" t="s">
        <v>109</v>
      </c>
      <c r="CB123" s="24" t="s">
        <v>110</v>
      </c>
      <c r="CC123" s="24" t="s">
        <v>7732</v>
      </c>
      <c r="CD123" s="24" t="s">
        <v>138</v>
      </c>
      <c r="CE123" s="24" t="s">
        <v>7707</v>
      </c>
      <c r="CF123" s="24" t="s">
        <v>979</v>
      </c>
      <c r="CG123" s="24" t="s">
        <v>115</v>
      </c>
      <c r="CH123" s="24" t="s">
        <v>85</v>
      </c>
      <c r="CI123" s="23"/>
      <c r="CJ123" s="24" t="s">
        <v>7733</v>
      </c>
      <c r="CK123" s="24">
        <v>5</v>
      </c>
      <c r="CL123" s="24">
        <v>5</v>
      </c>
      <c r="CM123" s="24">
        <v>1</v>
      </c>
      <c r="CN123" s="23"/>
    </row>
    <row r="124" spans="1:92" x14ac:dyDescent="0.2">
      <c r="A124" s="25">
        <v>42381.588953761573</v>
      </c>
      <c r="B124" s="24">
        <v>1</v>
      </c>
      <c r="C124" s="24">
        <v>5</v>
      </c>
      <c r="D124" s="24">
        <v>5</v>
      </c>
      <c r="E124" s="24">
        <v>2</v>
      </c>
      <c r="F124" s="24">
        <v>3</v>
      </c>
      <c r="G124" s="24">
        <v>5</v>
      </c>
      <c r="H124" s="24">
        <v>5</v>
      </c>
      <c r="I124" s="24">
        <v>4</v>
      </c>
      <c r="J124" s="24">
        <v>5</v>
      </c>
      <c r="K124" s="24">
        <v>1</v>
      </c>
      <c r="L124" s="24">
        <v>3</v>
      </c>
      <c r="M124" s="24">
        <v>1</v>
      </c>
      <c r="N124" s="24">
        <v>4</v>
      </c>
      <c r="O124" s="24">
        <v>5</v>
      </c>
      <c r="P124" s="24">
        <v>4</v>
      </c>
      <c r="Q124" s="24">
        <v>3</v>
      </c>
      <c r="R124" s="24">
        <v>5</v>
      </c>
      <c r="S124" s="24">
        <v>5</v>
      </c>
      <c r="T124" s="24">
        <v>5</v>
      </c>
      <c r="U124" s="23"/>
      <c r="V124" s="23"/>
      <c r="W124" s="24">
        <v>3</v>
      </c>
      <c r="X124" s="24">
        <v>3</v>
      </c>
      <c r="Y124" s="24">
        <v>4</v>
      </c>
      <c r="Z124" s="24">
        <v>5</v>
      </c>
      <c r="AA124" s="24">
        <v>4</v>
      </c>
      <c r="AB124" s="24">
        <v>4</v>
      </c>
      <c r="AC124" s="24">
        <v>4</v>
      </c>
      <c r="AD124" s="24">
        <v>4</v>
      </c>
      <c r="AE124" s="24">
        <v>4</v>
      </c>
      <c r="AF124" s="24">
        <v>4</v>
      </c>
      <c r="AG124" s="24">
        <v>1</v>
      </c>
      <c r="AH124" s="24">
        <v>5</v>
      </c>
      <c r="AI124" s="24">
        <v>4</v>
      </c>
      <c r="AJ124" s="24">
        <v>1</v>
      </c>
      <c r="AK124" s="24">
        <v>5</v>
      </c>
      <c r="AL124" s="24">
        <v>3</v>
      </c>
      <c r="AM124" s="24">
        <v>4</v>
      </c>
      <c r="AN124" s="24">
        <v>5</v>
      </c>
      <c r="AO124" s="24">
        <v>4</v>
      </c>
      <c r="AP124" s="24">
        <v>5</v>
      </c>
      <c r="AQ124" s="24">
        <v>5</v>
      </c>
      <c r="AR124" s="24" t="s">
        <v>118</v>
      </c>
      <c r="AS124" s="24">
        <v>3</v>
      </c>
      <c r="AT124" s="24">
        <v>1</v>
      </c>
      <c r="AU124" s="24">
        <v>1</v>
      </c>
      <c r="AV124" s="24">
        <v>4</v>
      </c>
      <c r="AW124" s="24">
        <v>5</v>
      </c>
      <c r="AX124" s="24" t="s">
        <v>118</v>
      </c>
      <c r="AY124" s="24">
        <v>5</v>
      </c>
      <c r="AZ124" s="24">
        <v>5</v>
      </c>
      <c r="BA124" s="24">
        <v>5</v>
      </c>
      <c r="BB124" s="23"/>
      <c r="BC124" s="23"/>
      <c r="BD124" s="23"/>
      <c r="BE124" s="24">
        <v>5</v>
      </c>
      <c r="BF124" s="24">
        <v>5</v>
      </c>
      <c r="BG124" s="24">
        <v>4</v>
      </c>
      <c r="BH124" s="24">
        <v>4</v>
      </c>
      <c r="BI124" s="24">
        <v>5</v>
      </c>
      <c r="BJ124" s="24">
        <v>5</v>
      </c>
      <c r="BK124" s="24" t="s">
        <v>85</v>
      </c>
      <c r="BL124" s="24" t="s">
        <v>86</v>
      </c>
      <c r="BM124" s="24" t="s">
        <v>125</v>
      </c>
      <c r="BN124" s="24" t="s">
        <v>125</v>
      </c>
      <c r="BO124" s="24" t="s">
        <v>85</v>
      </c>
      <c r="BP124" s="24" t="s">
        <v>86</v>
      </c>
      <c r="BQ124" s="24" t="s">
        <v>125</v>
      </c>
      <c r="BR124" s="24" t="s">
        <v>85</v>
      </c>
      <c r="BS124" s="24" t="s">
        <v>85</v>
      </c>
      <c r="BT124" s="24" t="s">
        <v>85</v>
      </c>
      <c r="BU124" s="24" t="s">
        <v>85</v>
      </c>
      <c r="BV124" s="24" t="s">
        <v>271</v>
      </c>
      <c r="BW124" s="24" t="s">
        <v>105</v>
      </c>
      <c r="BX124" s="24" t="s">
        <v>106</v>
      </c>
      <c r="BY124" s="24" t="s">
        <v>159</v>
      </c>
      <c r="BZ124" s="24" t="s">
        <v>679</v>
      </c>
      <c r="CA124" s="24" t="s">
        <v>109</v>
      </c>
      <c r="CB124" s="24" t="s">
        <v>110</v>
      </c>
      <c r="CC124" s="24" t="s">
        <v>2981</v>
      </c>
      <c r="CD124" s="24" t="s">
        <v>164</v>
      </c>
      <c r="CE124" s="24" t="s">
        <v>7665</v>
      </c>
      <c r="CF124" s="24" t="s">
        <v>114</v>
      </c>
      <c r="CG124" s="24" t="s">
        <v>115</v>
      </c>
      <c r="CH124" s="24" t="s">
        <v>85</v>
      </c>
      <c r="CI124" s="23"/>
      <c r="CJ124" s="23"/>
      <c r="CK124" s="24">
        <v>5</v>
      </c>
      <c r="CL124" s="24">
        <v>5</v>
      </c>
      <c r="CM124" s="24" t="s">
        <v>118</v>
      </c>
      <c r="CN124" s="23"/>
    </row>
    <row r="125" spans="1:92" x14ac:dyDescent="0.2">
      <c r="A125" s="25">
        <v>42381.592899166666</v>
      </c>
      <c r="B125" s="24">
        <v>4</v>
      </c>
      <c r="C125" s="24">
        <v>4</v>
      </c>
      <c r="D125" s="24">
        <v>4</v>
      </c>
      <c r="E125" s="24">
        <v>4</v>
      </c>
      <c r="F125" s="24">
        <v>3</v>
      </c>
      <c r="G125" s="24">
        <v>3</v>
      </c>
      <c r="H125" s="24">
        <v>3</v>
      </c>
      <c r="I125" s="24">
        <v>4</v>
      </c>
      <c r="J125" s="24">
        <v>4</v>
      </c>
      <c r="K125" s="24">
        <v>4</v>
      </c>
      <c r="L125" s="24">
        <v>3</v>
      </c>
      <c r="M125" s="24">
        <v>4</v>
      </c>
      <c r="N125" s="24">
        <v>2</v>
      </c>
      <c r="O125" s="24">
        <v>3</v>
      </c>
      <c r="P125" s="24">
        <v>5</v>
      </c>
      <c r="Q125" s="24">
        <v>3</v>
      </c>
      <c r="R125" s="24">
        <v>4</v>
      </c>
      <c r="S125" s="24">
        <v>2</v>
      </c>
      <c r="T125" s="24">
        <v>1</v>
      </c>
      <c r="U125" s="23"/>
      <c r="V125" s="23"/>
      <c r="W125" s="24" t="s">
        <v>118</v>
      </c>
      <c r="X125" s="24">
        <v>3</v>
      </c>
      <c r="Y125" s="24">
        <v>4</v>
      </c>
      <c r="Z125" s="24">
        <v>4</v>
      </c>
      <c r="AA125" s="24">
        <v>5</v>
      </c>
      <c r="AB125" s="24">
        <v>3</v>
      </c>
      <c r="AC125" s="24">
        <v>4</v>
      </c>
      <c r="AD125" s="24">
        <v>3</v>
      </c>
      <c r="AE125" s="24">
        <v>3</v>
      </c>
      <c r="AF125" s="24">
        <v>5</v>
      </c>
      <c r="AG125" s="24">
        <v>5</v>
      </c>
      <c r="AH125" s="24">
        <v>4</v>
      </c>
      <c r="AI125" s="24">
        <v>5</v>
      </c>
      <c r="AJ125" s="24">
        <v>4</v>
      </c>
      <c r="AK125" s="24">
        <v>4</v>
      </c>
      <c r="AL125" s="24">
        <v>4</v>
      </c>
      <c r="AM125" s="24">
        <v>4</v>
      </c>
      <c r="AN125" s="24">
        <v>5</v>
      </c>
      <c r="AO125" s="24">
        <v>2</v>
      </c>
      <c r="AP125" s="24">
        <v>5</v>
      </c>
      <c r="AQ125" s="24">
        <v>5</v>
      </c>
      <c r="AR125" s="24">
        <v>4</v>
      </c>
      <c r="AS125" s="24">
        <v>3</v>
      </c>
      <c r="AT125" s="24">
        <v>5</v>
      </c>
      <c r="AU125" s="24">
        <v>3</v>
      </c>
      <c r="AV125" s="24">
        <v>3</v>
      </c>
      <c r="AW125" s="24">
        <v>4</v>
      </c>
      <c r="AX125" s="24">
        <v>4</v>
      </c>
      <c r="AY125" s="24">
        <v>4</v>
      </c>
      <c r="AZ125" s="24">
        <v>4</v>
      </c>
      <c r="BA125" s="24">
        <v>1</v>
      </c>
      <c r="BB125" s="23"/>
      <c r="BC125" s="23"/>
      <c r="BD125" s="23"/>
      <c r="BE125" s="24">
        <v>4</v>
      </c>
      <c r="BF125" s="24">
        <v>5</v>
      </c>
      <c r="BG125" s="24">
        <v>3</v>
      </c>
      <c r="BH125" s="24">
        <v>4</v>
      </c>
      <c r="BI125" s="24">
        <v>4</v>
      </c>
      <c r="BJ125" s="24">
        <v>5</v>
      </c>
      <c r="BK125" s="24" t="s">
        <v>86</v>
      </c>
      <c r="BL125" s="24" t="s">
        <v>85</v>
      </c>
      <c r="BM125" s="24" t="s">
        <v>85</v>
      </c>
      <c r="BN125" s="24" t="s">
        <v>85</v>
      </c>
      <c r="BO125" s="24" t="s">
        <v>85</v>
      </c>
      <c r="BP125" s="24" t="s">
        <v>85</v>
      </c>
      <c r="BQ125" s="24" t="s">
        <v>86</v>
      </c>
      <c r="BR125" s="24" t="s">
        <v>86</v>
      </c>
      <c r="BS125" s="24" t="s">
        <v>86</v>
      </c>
      <c r="BT125" s="24" t="s">
        <v>85</v>
      </c>
      <c r="BU125" s="24" t="s">
        <v>85</v>
      </c>
      <c r="BV125" s="24" t="s">
        <v>465</v>
      </c>
      <c r="BW125" s="24" t="s">
        <v>105</v>
      </c>
      <c r="BX125" s="24" t="s">
        <v>106</v>
      </c>
      <c r="BY125" s="24" t="s">
        <v>107</v>
      </c>
      <c r="BZ125" s="24" t="s">
        <v>108</v>
      </c>
      <c r="CA125" s="24" t="s">
        <v>415</v>
      </c>
      <c r="CB125" s="24" t="s">
        <v>110</v>
      </c>
      <c r="CC125" s="24" t="s">
        <v>7734</v>
      </c>
      <c r="CD125" s="24" t="s">
        <v>250</v>
      </c>
      <c r="CE125" s="24" t="s">
        <v>7543</v>
      </c>
      <c r="CF125" s="24" t="s">
        <v>446</v>
      </c>
      <c r="CG125" s="24" t="s">
        <v>447</v>
      </c>
      <c r="CH125" s="24" t="s">
        <v>85</v>
      </c>
      <c r="CI125" s="23"/>
      <c r="CJ125" s="24" t="s">
        <v>7735</v>
      </c>
      <c r="CK125" s="24">
        <v>4</v>
      </c>
      <c r="CL125" s="24">
        <v>3</v>
      </c>
      <c r="CM125" s="24" t="s">
        <v>118</v>
      </c>
      <c r="CN125" s="23"/>
    </row>
    <row r="126" spans="1:92" x14ac:dyDescent="0.2">
      <c r="A126" s="25">
        <v>42381.596243993059</v>
      </c>
      <c r="B126" s="24">
        <v>4</v>
      </c>
      <c r="C126" s="24">
        <v>4</v>
      </c>
      <c r="D126" s="24">
        <v>4</v>
      </c>
      <c r="E126" s="24">
        <v>3</v>
      </c>
      <c r="F126" s="24" t="s">
        <v>118</v>
      </c>
      <c r="G126" s="24">
        <v>4</v>
      </c>
      <c r="H126" s="24">
        <v>1</v>
      </c>
      <c r="I126" s="24">
        <v>3</v>
      </c>
      <c r="J126" s="24" t="s">
        <v>118</v>
      </c>
      <c r="K126" s="24">
        <v>2</v>
      </c>
      <c r="L126" s="24" t="s">
        <v>118</v>
      </c>
      <c r="M126" s="24">
        <v>5</v>
      </c>
      <c r="N126" s="24" t="s">
        <v>118</v>
      </c>
      <c r="O126" s="24">
        <v>4</v>
      </c>
      <c r="P126" s="24">
        <v>4</v>
      </c>
      <c r="Q126" s="24">
        <v>3</v>
      </c>
      <c r="R126" s="24">
        <v>3</v>
      </c>
      <c r="S126" s="24">
        <v>3</v>
      </c>
      <c r="T126" s="24">
        <v>2</v>
      </c>
      <c r="U126" s="23"/>
      <c r="V126" s="23"/>
      <c r="W126" s="24">
        <v>4</v>
      </c>
      <c r="X126" s="24">
        <v>4</v>
      </c>
      <c r="Y126" s="24">
        <v>4</v>
      </c>
      <c r="Z126" s="24">
        <v>4</v>
      </c>
      <c r="AA126" s="24">
        <v>3</v>
      </c>
      <c r="AB126" s="24">
        <v>4</v>
      </c>
      <c r="AC126" s="24">
        <v>4</v>
      </c>
      <c r="AD126" s="24">
        <v>3</v>
      </c>
      <c r="AE126" s="24">
        <v>3</v>
      </c>
      <c r="AF126" s="24">
        <v>4</v>
      </c>
      <c r="AG126" s="24">
        <v>4</v>
      </c>
      <c r="AH126" s="24">
        <v>5</v>
      </c>
      <c r="AI126" s="24">
        <v>3</v>
      </c>
      <c r="AJ126" s="24">
        <v>2</v>
      </c>
      <c r="AK126" s="24">
        <v>4</v>
      </c>
      <c r="AL126" s="24">
        <v>4</v>
      </c>
      <c r="AM126" s="24" t="s">
        <v>118</v>
      </c>
      <c r="AN126" s="24">
        <v>5</v>
      </c>
      <c r="AO126" s="24">
        <v>1</v>
      </c>
      <c r="AP126" s="24">
        <v>4</v>
      </c>
      <c r="AQ126" s="24">
        <v>4</v>
      </c>
      <c r="AR126" s="24">
        <v>5</v>
      </c>
      <c r="AS126" s="24" t="s">
        <v>118</v>
      </c>
      <c r="AT126" s="24">
        <v>5</v>
      </c>
      <c r="AU126" s="24">
        <v>1</v>
      </c>
      <c r="AV126" s="24">
        <v>4</v>
      </c>
      <c r="AW126" s="24">
        <v>3</v>
      </c>
      <c r="AX126" s="24">
        <v>4</v>
      </c>
      <c r="AY126" s="24">
        <v>1</v>
      </c>
      <c r="AZ126" s="24" t="s">
        <v>118</v>
      </c>
      <c r="BA126" s="24">
        <v>2</v>
      </c>
      <c r="BB126" s="23"/>
      <c r="BC126" s="23"/>
      <c r="BD126" s="23"/>
      <c r="BE126" s="24">
        <v>5</v>
      </c>
      <c r="BF126" s="24">
        <v>5</v>
      </c>
      <c r="BG126" s="24">
        <v>4</v>
      </c>
      <c r="BH126" s="24">
        <v>4</v>
      </c>
      <c r="BI126" s="24">
        <v>4</v>
      </c>
      <c r="BJ126" s="24">
        <v>5</v>
      </c>
      <c r="BK126" s="24" t="s">
        <v>85</v>
      </c>
      <c r="BL126" s="24" t="s">
        <v>86</v>
      </c>
      <c r="BM126" s="24" t="s">
        <v>85</v>
      </c>
      <c r="BN126" s="24" t="s">
        <v>85</v>
      </c>
      <c r="BO126" s="24" t="s">
        <v>85</v>
      </c>
      <c r="BP126" s="24" t="s">
        <v>85</v>
      </c>
      <c r="BQ126" s="24" t="s">
        <v>86</v>
      </c>
      <c r="BR126" s="24" t="s">
        <v>86</v>
      </c>
      <c r="BS126" s="24" t="s">
        <v>125</v>
      </c>
      <c r="BT126" s="24" t="s">
        <v>125</v>
      </c>
      <c r="BU126" s="24" t="s">
        <v>85</v>
      </c>
      <c r="BV126" s="24" t="s">
        <v>185</v>
      </c>
      <c r="BW126" s="24" t="s">
        <v>825</v>
      </c>
      <c r="BX126" s="24" t="s">
        <v>106</v>
      </c>
      <c r="BY126" s="24" t="s">
        <v>159</v>
      </c>
      <c r="BZ126" s="24" t="s">
        <v>134</v>
      </c>
      <c r="CA126" s="24" t="s">
        <v>109</v>
      </c>
      <c r="CB126" s="24" t="s">
        <v>110</v>
      </c>
      <c r="CC126" s="24" t="s">
        <v>111</v>
      </c>
      <c r="CD126" s="24" t="s">
        <v>7543</v>
      </c>
      <c r="CE126" s="24" t="s">
        <v>3398</v>
      </c>
      <c r="CF126" s="24" t="s">
        <v>114</v>
      </c>
      <c r="CG126" s="24" t="s">
        <v>115</v>
      </c>
      <c r="CH126" s="24" t="s">
        <v>125</v>
      </c>
      <c r="CI126" s="23"/>
      <c r="CJ126" s="23"/>
      <c r="CK126" s="24">
        <v>4</v>
      </c>
      <c r="CL126" s="24">
        <v>4</v>
      </c>
      <c r="CM126" s="24">
        <v>4</v>
      </c>
      <c r="CN126" s="23"/>
    </row>
    <row r="127" spans="1:92" x14ac:dyDescent="0.2">
      <c r="A127" s="25">
        <v>42381.635461909726</v>
      </c>
      <c r="B127" s="24" t="s">
        <v>118</v>
      </c>
      <c r="C127" s="24">
        <v>4</v>
      </c>
      <c r="D127" s="24">
        <v>2</v>
      </c>
      <c r="E127" s="24">
        <v>1</v>
      </c>
      <c r="F127" s="24">
        <v>1</v>
      </c>
      <c r="G127" s="24">
        <v>3</v>
      </c>
      <c r="H127" s="24">
        <v>2</v>
      </c>
      <c r="I127" s="24">
        <v>3</v>
      </c>
      <c r="J127" s="24">
        <v>5</v>
      </c>
      <c r="K127" s="24">
        <v>2</v>
      </c>
      <c r="L127" s="24">
        <v>2</v>
      </c>
      <c r="M127" s="24">
        <v>4</v>
      </c>
      <c r="N127" s="24">
        <v>1</v>
      </c>
      <c r="O127" s="24">
        <v>1</v>
      </c>
      <c r="P127" s="24">
        <v>1</v>
      </c>
      <c r="Q127" s="24">
        <v>5</v>
      </c>
      <c r="R127" s="24">
        <v>2</v>
      </c>
      <c r="S127" s="24" t="s">
        <v>118</v>
      </c>
      <c r="T127" s="24" t="s">
        <v>118</v>
      </c>
      <c r="U127" s="23"/>
      <c r="V127" s="23"/>
      <c r="W127" s="24">
        <v>3</v>
      </c>
      <c r="X127" s="24">
        <v>3</v>
      </c>
      <c r="Y127" s="24">
        <v>2</v>
      </c>
      <c r="Z127" s="24">
        <v>3</v>
      </c>
      <c r="AA127" s="24">
        <v>4</v>
      </c>
      <c r="AB127" s="24">
        <v>3</v>
      </c>
      <c r="AC127" s="24">
        <v>3</v>
      </c>
      <c r="AD127" s="24">
        <v>4</v>
      </c>
      <c r="AE127" s="24">
        <v>2</v>
      </c>
      <c r="AF127" s="24">
        <v>5</v>
      </c>
      <c r="AG127" s="24">
        <v>4</v>
      </c>
      <c r="AH127" s="24">
        <v>5</v>
      </c>
      <c r="AI127" s="24">
        <v>4</v>
      </c>
      <c r="AJ127" s="24">
        <v>1</v>
      </c>
      <c r="AK127" s="24">
        <v>4</v>
      </c>
      <c r="AL127" s="24">
        <v>2</v>
      </c>
      <c r="AM127" s="24">
        <v>2</v>
      </c>
      <c r="AN127" s="24">
        <v>2</v>
      </c>
      <c r="AO127" s="24">
        <v>1</v>
      </c>
      <c r="AP127" s="24">
        <v>4</v>
      </c>
      <c r="AQ127" s="24">
        <v>4</v>
      </c>
      <c r="AR127" s="24" t="s">
        <v>118</v>
      </c>
      <c r="AS127" s="24">
        <v>1</v>
      </c>
      <c r="AT127" s="24">
        <v>4</v>
      </c>
      <c r="AU127" s="24">
        <v>1</v>
      </c>
      <c r="AV127" s="24">
        <v>1</v>
      </c>
      <c r="AW127" s="24">
        <v>1</v>
      </c>
      <c r="AX127" s="24">
        <v>5</v>
      </c>
      <c r="AY127" s="24">
        <v>3</v>
      </c>
      <c r="AZ127" s="24">
        <v>1</v>
      </c>
      <c r="BA127" s="24">
        <v>1</v>
      </c>
      <c r="BB127" s="23"/>
      <c r="BC127" s="23"/>
      <c r="BD127" s="23"/>
      <c r="BE127" s="24">
        <v>3</v>
      </c>
      <c r="BF127" s="24">
        <v>2</v>
      </c>
      <c r="BG127" s="24">
        <v>3</v>
      </c>
      <c r="BH127" s="24">
        <v>4</v>
      </c>
      <c r="BI127" s="24">
        <v>5</v>
      </c>
      <c r="BJ127" s="24">
        <v>5</v>
      </c>
      <c r="BK127" s="24" t="s">
        <v>86</v>
      </c>
      <c r="BL127" s="24" t="s">
        <v>86</v>
      </c>
      <c r="BM127" s="24" t="s">
        <v>86</v>
      </c>
      <c r="BN127" s="24" t="s">
        <v>86</v>
      </c>
      <c r="BO127" s="24" t="s">
        <v>85</v>
      </c>
      <c r="BP127" s="24" t="s">
        <v>85</v>
      </c>
      <c r="BQ127" s="24" t="s">
        <v>125</v>
      </c>
      <c r="BR127" s="24" t="s">
        <v>125</v>
      </c>
      <c r="BS127" s="24" t="s">
        <v>125</v>
      </c>
      <c r="BT127" s="24" t="s">
        <v>125</v>
      </c>
      <c r="BU127" s="24" t="s">
        <v>85</v>
      </c>
      <c r="BV127" s="24" t="s">
        <v>271</v>
      </c>
      <c r="BW127" s="24" t="s">
        <v>2716</v>
      </c>
      <c r="BX127" s="24" t="s">
        <v>106</v>
      </c>
      <c r="BY127" s="24" t="s">
        <v>159</v>
      </c>
      <c r="BZ127" s="24" t="s">
        <v>160</v>
      </c>
      <c r="CA127" s="24" t="s">
        <v>109</v>
      </c>
      <c r="CB127" s="24" t="s">
        <v>110</v>
      </c>
      <c r="CC127" s="24" t="s">
        <v>7736</v>
      </c>
      <c r="CD127" s="24" t="s">
        <v>250</v>
      </c>
      <c r="CE127" s="24" t="s">
        <v>7737</v>
      </c>
      <c r="CF127" s="24" t="s">
        <v>2552</v>
      </c>
      <c r="CG127" s="24" t="s">
        <v>2553</v>
      </c>
      <c r="CH127" s="24" t="s">
        <v>125</v>
      </c>
      <c r="CI127" s="23"/>
      <c r="CJ127" s="24" t="s">
        <v>7738</v>
      </c>
      <c r="CK127" s="24">
        <v>3</v>
      </c>
      <c r="CL127" s="24">
        <v>2</v>
      </c>
      <c r="CM127" s="24">
        <v>5</v>
      </c>
      <c r="CN127" s="23"/>
    </row>
    <row r="128" spans="1:92" x14ac:dyDescent="0.2">
      <c r="A128" s="25">
        <v>42381.636159780093</v>
      </c>
      <c r="B128" s="24">
        <v>4</v>
      </c>
      <c r="C128" s="24">
        <v>4</v>
      </c>
      <c r="D128" s="24">
        <v>2</v>
      </c>
      <c r="E128" s="24">
        <v>4</v>
      </c>
      <c r="F128" s="24">
        <v>2</v>
      </c>
      <c r="G128" s="24">
        <v>5</v>
      </c>
      <c r="H128" s="24">
        <v>3</v>
      </c>
      <c r="I128" s="24">
        <v>4</v>
      </c>
      <c r="J128" s="24">
        <v>4</v>
      </c>
      <c r="K128" s="24">
        <v>2</v>
      </c>
      <c r="L128" s="24">
        <v>2</v>
      </c>
      <c r="M128" s="24">
        <v>3</v>
      </c>
      <c r="N128" s="24">
        <v>3</v>
      </c>
      <c r="O128" s="24">
        <v>3</v>
      </c>
      <c r="P128" s="24">
        <v>4</v>
      </c>
      <c r="Q128" s="24">
        <v>4</v>
      </c>
      <c r="R128" s="24">
        <v>4</v>
      </c>
      <c r="S128" s="24">
        <v>2</v>
      </c>
      <c r="T128" s="24">
        <v>1</v>
      </c>
      <c r="U128" s="23"/>
      <c r="V128" s="23"/>
      <c r="W128" s="24">
        <v>4</v>
      </c>
      <c r="X128" s="24">
        <v>4</v>
      </c>
      <c r="Y128" s="24">
        <v>4</v>
      </c>
      <c r="Z128" s="24">
        <v>4</v>
      </c>
      <c r="AA128" s="24">
        <v>4</v>
      </c>
      <c r="AB128" s="24">
        <v>3</v>
      </c>
      <c r="AC128" s="24">
        <v>5</v>
      </c>
      <c r="AD128" s="24">
        <v>3</v>
      </c>
      <c r="AE128" s="24">
        <v>4</v>
      </c>
      <c r="AF128" s="24">
        <v>5</v>
      </c>
      <c r="AG128" s="24">
        <v>5</v>
      </c>
      <c r="AH128" s="24">
        <v>4</v>
      </c>
      <c r="AI128" s="24">
        <v>4</v>
      </c>
      <c r="AJ128" s="24">
        <v>4</v>
      </c>
      <c r="AK128" s="24">
        <v>5</v>
      </c>
      <c r="AL128" s="24">
        <v>3</v>
      </c>
      <c r="AM128" s="24">
        <v>2</v>
      </c>
      <c r="AN128" s="24">
        <v>4</v>
      </c>
      <c r="AO128" s="24">
        <v>5</v>
      </c>
      <c r="AP128" s="24">
        <v>4</v>
      </c>
      <c r="AQ128" s="24">
        <v>5</v>
      </c>
      <c r="AR128" s="24">
        <v>3</v>
      </c>
      <c r="AS128" s="24">
        <v>2</v>
      </c>
      <c r="AT128" s="24">
        <v>4</v>
      </c>
      <c r="AU128" s="24">
        <v>3</v>
      </c>
      <c r="AV128" s="24">
        <v>3</v>
      </c>
      <c r="AW128" s="24">
        <v>4</v>
      </c>
      <c r="AX128" s="24">
        <v>5</v>
      </c>
      <c r="AY128" s="24">
        <v>3</v>
      </c>
      <c r="AZ128" s="24">
        <v>3</v>
      </c>
      <c r="BA128" s="24">
        <v>1</v>
      </c>
      <c r="BB128" s="23"/>
      <c r="BC128" s="23"/>
      <c r="BD128" s="23"/>
      <c r="BE128" s="24">
        <v>4</v>
      </c>
      <c r="BF128" s="24">
        <v>4</v>
      </c>
      <c r="BG128" s="24">
        <v>4</v>
      </c>
      <c r="BH128" s="24">
        <v>5</v>
      </c>
      <c r="BI128" s="24">
        <v>3</v>
      </c>
      <c r="BJ128" s="24">
        <v>4</v>
      </c>
      <c r="BK128" s="24" t="s">
        <v>125</v>
      </c>
      <c r="BL128" s="24" t="s">
        <v>125</v>
      </c>
      <c r="BM128" s="24" t="s">
        <v>85</v>
      </c>
      <c r="BN128" s="24" t="s">
        <v>85</v>
      </c>
      <c r="BO128" s="24" t="s">
        <v>85</v>
      </c>
      <c r="BP128" s="24" t="s">
        <v>125</v>
      </c>
      <c r="BQ128" s="24" t="s">
        <v>125</v>
      </c>
      <c r="BR128" s="24" t="s">
        <v>86</v>
      </c>
      <c r="BS128" s="24" t="s">
        <v>125</v>
      </c>
      <c r="BT128" s="24" t="s">
        <v>85</v>
      </c>
      <c r="BU128" s="24" t="s">
        <v>85</v>
      </c>
      <c r="BV128" s="24" t="s">
        <v>271</v>
      </c>
      <c r="BW128" s="24" t="s">
        <v>105</v>
      </c>
      <c r="BX128" s="24" t="s">
        <v>106</v>
      </c>
      <c r="BY128" s="24" t="s">
        <v>159</v>
      </c>
      <c r="BZ128" s="24" t="s">
        <v>160</v>
      </c>
      <c r="CA128" s="24" t="s">
        <v>109</v>
      </c>
      <c r="CB128" s="24" t="s">
        <v>110</v>
      </c>
      <c r="CC128" s="24" t="s">
        <v>111</v>
      </c>
      <c r="CD128" s="24" t="s">
        <v>250</v>
      </c>
      <c r="CE128" s="24" t="s">
        <v>7549</v>
      </c>
      <c r="CF128" s="24" t="s">
        <v>114</v>
      </c>
      <c r="CG128" s="24" t="s">
        <v>115</v>
      </c>
      <c r="CH128" s="24" t="s">
        <v>125</v>
      </c>
      <c r="CI128" s="23"/>
      <c r="CJ128" s="23"/>
      <c r="CK128" s="24">
        <v>3</v>
      </c>
      <c r="CL128" s="24">
        <v>3</v>
      </c>
      <c r="CM128" s="24">
        <v>3</v>
      </c>
      <c r="CN128" s="23"/>
    </row>
    <row r="129" spans="1:92" x14ac:dyDescent="0.2">
      <c r="A129" s="25">
        <v>42381.646842013884</v>
      </c>
      <c r="B129" s="24">
        <v>2</v>
      </c>
      <c r="C129" s="24">
        <v>1</v>
      </c>
      <c r="D129" s="24">
        <v>2</v>
      </c>
      <c r="E129" s="24">
        <v>5</v>
      </c>
      <c r="F129" s="24">
        <v>5</v>
      </c>
      <c r="G129" s="24">
        <v>4</v>
      </c>
      <c r="H129" s="24">
        <v>3</v>
      </c>
      <c r="I129" s="24">
        <v>3</v>
      </c>
      <c r="J129" s="24">
        <v>4</v>
      </c>
      <c r="K129" s="24">
        <v>1</v>
      </c>
      <c r="L129" s="24">
        <v>2</v>
      </c>
      <c r="M129" s="24">
        <v>1</v>
      </c>
      <c r="N129" s="24">
        <v>4</v>
      </c>
      <c r="O129" s="24">
        <v>3</v>
      </c>
      <c r="P129" s="24">
        <v>3</v>
      </c>
      <c r="Q129" s="24">
        <v>3</v>
      </c>
      <c r="R129" s="24">
        <v>4</v>
      </c>
      <c r="S129" s="24">
        <v>1</v>
      </c>
      <c r="T129" s="24">
        <v>2</v>
      </c>
      <c r="U129" s="23"/>
      <c r="V129" s="23"/>
      <c r="W129" s="24">
        <v>3</v>
      </c>
      <c r="X129" s="24">
        <v>1</v>
      </c>
      <c r="Y129" s="24">
        <v>4</v>
      </c>
      <c r="Z129" s="24">
        <v>1</v>
      </c>
      <c r="AA129" s="24">
        <v>3</v>
      </c>
      <c r="AB129" s="24">
        <v>4</v>
      </c>
      <c r="AC129" s="24">
        <v>3</v>
      </c>
      <c r="AD129" s="24">
        <v>4</v>
      </c>
      <c r="AE129" s="24">
        <v>2</v>
      </c>
      <c r="AF129" s="24" t="s">
        <v>118</v>
      </c>
      <c r="AG129" s="24">
        <v>2</v>
      </c>
      <c r="AH129" s="24">
        <v>3</v>
      </c>
      <c r="AI129" s="24">
        <v>4</v>
      </c>
      <c r="AJ129" s="24">
        <v>2</v>
      </c>
      <c r="AK129" s="24">
        <v>3</v>
      </c>
      <c r="AL129" s="24">
        <v>5</v>
      </c>
      <c r="AM129" s="24">
        <v>5</v>
      </c>
      <c r="AN129" s="24">
        <v>4</v>
      </c>
      <c r="AO129" s="24">
        <v>4</v>
      </c>
      <c r="AP129" s="24">
        <v>1</v>
      </c>
      <c r="AQ129" s="24">
        <v>4</v>
      </c>
      <c r="AR129" s="24">
        <v>2</v>
      </c>
      <c r="AS129" s="24">
        <v>2</v>
      </c>
      <c r="AT129" s="24">
        <v>1</v>
      </c>
      <c r="AU129" s="24">
        <v>4</v>
      </c>
      <c r="AV129" s="24">
        <v>3</v>
      </c>
      <c r="AW129" s="24">
        <v>3</v>
      </c>
      <c r="AX129" s="24">
        <v>3</v>
      </c>
      <c r="AY129" s="24">
        <v>4</v>
      </c>
      <c r="AZ129" s="24">
        <v>1</v>
      </c>
      <c r="BA129" s="24">
        <v>2</v>
      </c>
      <c r="BB129" s="23"/>
      <c r="BC129" s="23"/>
      <c r="BD129" s="23"/>
      <c r="BE129" s="24">
        <v>4</v>
      </c>
      <c r="BF129" s="24">
        <v>4</v>
      </c>
      <c r="BG129" s="24">
        <v>3</v>
      </c>
      <c r="BH129" s="24">
        <v>2</v>
      </c>
      <c r="BI129" s="24">
        <v>4</v>
      </c>
      <c r="BJ129" s="24">
        <v>3</v>
      </c>
      <c r="BK129" s="24" t="s">
        <v>85</v>
      </c>
      <c r="BL129" s="24" t="s">
        <v>125</v>
      </c>
      <c r="BM129" s="24" t="s">
        <v>85</v>
      </c>
      <c r="BN129" s="24" t="s">
        <v>86</v>
      </c>
      <c r="BO129" s="24" t="s">
        <v>85</v>
      </c>
      <c r="BP129" s="24" t="s">
        <v>86</v>
      </c>
      <c r="BQ129" s="24" t="s">
        <v>125</v>
      </c>
      <c r="BR129" s="24" t="s">
        <v>125</v>
      </c>
      <c r="BS129" s="24" t="s">
        <v>86</v>
      </c>
      <c r="BT129" s="24" t="s">
        <v>85</v>
      </c>
      <c r="BU129" s="24" t="s">
        <v>85</v>
      </c>
      <c r="BV129" s="24" t="s">
        <v>271</v>
      </c>
      <c r="BW129" s="24" t="s">
        <v>105</v>
      </c>
      <c r="BX129" s="24" t="s">
        <v>106</v>
      </c>
      <c r="BY129" s="24" t="s">
        <v>159</v>
      </c>
      <c r="BZ129" s="24" t="s">
        <v>134</v>
      </c>
      <c r="CA129" s="24" t="s">
        <v>502</v>
      </c>
      <c r="CB129" s="24" t="s">
        <v>110</v>
      </c>
      <c r="CC129" s="24" t="s">
        <v>7739</v>
      </c>
      <c r="CD129" s="24" t="s">
        <v>164</v>
      </c>
      <c r="CE129" s="24" t="s">
        <v>7580</v>
      </c>
      <c r="CF129" s="24" t="s">
        <v>7547</v>
      </c>
      <c r="CG129" s="24" t="s">
        <v>115</v>
      </c>
      <c r="CH129" s="24" t="s">
        <v>85</v>
      </c>
      <c r="CI129" s="23"/>
      <c r="CJ129" s="23"/>
      <c r="CK129" s="24">
        <v>4</v>
      </c>
      <c r="CL129" s="24">
        <v>2</v>
      </c>
      <c r="CM129" s="24">
        <v>4</v>
      </c>
      <c r="CN129" s="23"/>
    </row>
    <row r="130" spans="1:92" x14ac:dyDescent="0.2">
      <c r="A130" s="25">
        <v>42381.659437048613</v>
      </c>
      <c r="B130" s="24">
        <v>1</v>
      </c>
      <c r="C130" s="24">
        <v>5</v>
      </c>
      <c r="D130" s="24">
        <v>5</v>
      </c>
      <c r="E130" s="24">
        <v>4</v>
      </c>
      <c r="F130" s="24">
        <v>1</v>
      </c>
      <c r="G130" s="24">
        <v>5</v>
      </c>
      <c r="H130" s="24">
        <v>4</v>
      </c>
      <c r="I130" s="24">
        <v>4</v>
      </c>
      <c r="J130" s="24">
        <v>1</v>
      </c>
      <c r="K130" s="24">
        <v>5</v>
      </c>
      <c r="L130" s="24">
        <v>1</v>
      </c>
      <c r="M130" s="24">
        <v>1</v>
      </c>
      <c r="N130" s="24">
        <v>5</v>
      </c>
      <c r="O130" s="24">
        <v>1</v>
      </c>
      <c r="P130" s="24">
        <v>2</v>
      </c>
      <c r="Q130" s="24">
        <v>1</v>
      </c>
      <c r="R130" s="24">
        <v>4</v>
      </c>
      <c r="S130" s="24">
        <v>1</v>
      </c>
      <c r="T130" s="24">
        <v>1</v>
      </c>
      <c r="U130" s="23"/>
      <c r="V130" s="23"/>
      <c r="W130" s="24">
        <v>4</v>
      </c>
      <c r="X130" s="24">
        <v>1</v>
      </c>
      <c r="Y130" s="24">
        <v>4</v>
      </c>
      <c r="Z130" s="24">
        <v>1</v>
      </c>
      <c r="AA130" s="24">
        <v>4</v>
      </c>
      <c r="AB130" s="24">
        <v>1</v>
      </c>
      <c r="AC130" s="24">
        <v>5</v>
      </c>
      <c r="AD130" s="24">
        <v>4</v>
      </c>
      <c r="AE130" s="24">
        <v>1</v>
      </c>
      <c r="AF130" s="24">
        <v>3</v>
      </c>
      <c r="AG130" s="24">
        <v>2</v>
      </c>
      <c r="AH130" s="24">
        <v>4</v>
      </c>
      <c r="AI130" s="24">
        <v>3</v>
      </c>
      <c r="AJ130" s="24">
        <v>1</v>
      </c>
      <c r="AK130" s="24">
        <v>5</v>
      </c>
      <c r="AL130" s="24">
        <v>4</v>
      </c>
      <c r="AM130" s="24">
        <v>1</v>
      </c>
      <c r="AN130" s="24">
        <v>5</v>
      </c>
      <c r="AO130" s="24">
        <v>5</v>
      </c>
      <c r="AP130" s="24">
        <v>5</v>
      </c>
      <c r="AQ130" s="24">
        <v>2</v>
      </c>
      <c r="AR130" s="24">
        <v>5</v>
      </c>
      <c r="AS130" s="24">
        <v>1</v>
      </c>
      <c r="AT130" s="24">
        <v>1</v>
      </c>
      <c r="AU130" s="24">
        <v>5</v>
      </c>
      <c r="AV130" s="24">
        <v>2</v>
      </c>
      <c r="AW130" s="24">
        <v>4</v>
      </c>
      <c r="AX130" s="24">
        <v>1</v>
      </c>
      <c r="AY130" s="24">
        <v>4</v>
      </c>
      <c r="AZ130" s="24">
        <v>1</v>
      </c>
      <c r="BA130" s="24">
        <v>1</v>
      </c>
      <c r="BB130" s="23"/>
      <c r="BC130" s="23"/>
      <c r="BD130" s="23"/>
      <c r="BE130" s="24">
        <v>5</v>
      </c>
      <c r="BF130" s="24">
        <v>3</v>
      </c>
      <c r="BG130" s="24">
        <v>3</v>
      </c>
      <c r="BH130" s="24">
        <v>3</v>
      </c>
      <c r="BI130" s="24">
        <v>4</v>
      </c>
      <c r="BJ130" s="24">
        <v>4</v>
      </c>
      <c r="BK130" s="24" t="s">
        <v>86</v>
      </c>
      <c r="BL130" s="24" t="s">
        <v>86</v>
      </c>
      <c r="BM130" s="24" t="s">
        <v>86</v>
      </c>
      <c r="BN130" s="24" t="s">
        <v>86</v>
      </c>
      <c r="BO130" s="24" t="s">
        <v>85</v>
      </c>
      <c r="BP130" s="24" t="s">
        <v>86</v>
      </c>
      <c r="BQ130" s="24" t="s">
        <v>86</v>
      </c>
      <c r="BR130" s="24" t="s">
        <v>86</v>
      </c>
      <c r="BS130" s="24" t="s">
        <v>86</v>
      </c>
      <c r="BT130" s="24" t="s">
        <v>86</v>
      </c>
      <c r="BU130" s="24" t="s">
        <v>85</v>
      </c>
      <c r="BV130" s="24" t="s">
        <v>104</v>
      </c>
      <c r="BW130" s="24" t="s">
        <v>105</v>
      </c>
      <c r="BX130" s="24" t="s">
        <v>106</v>
      </c>
      <c r="BY130" s="24" t="s">
        <v>159</v>
      </c>
      <c r="BZ130" s="24" t="s">
        <v>134</v>
      </c>
      <c r="CA130" s="24" t="s">
        <v>415</v>
      </c>
      <c r="CB130" s="24" t="s">
        <v>110</v>
      </c>
      <c r="CC130" s="23"/>
      <c r="CD130" s="24" t="s">
        <v>250</v>
      </c>
      <c r="CE130" s="24" t="s">
        <v>250</v>
      </c>
      <c r="CF130" s="24" t="s">
        <v>114</v>
      </c>
      <c r="CG130" s="24" t="s">
        <v>115</v>
      </c>
      <c r="CH130" s="24" t="s">
        <v>86</v>
      </c>
      <c r="CI130" s="23"/>
      <c r="CJ130" s="23"/>
      <c r="CK130" s="24">
        <v>1</v>
      </c>
      <c r="CL130" s="24">
        <v>1</v>
      </c>
      <c r="CM130" s="24">
        <v>1</v>
      </c>
      <c r="CN130" s="23"/>
    </row>
    <row r="131" spans="1:92" x14ac:dyDescent="0.2">
      <c r="A131" s="25">
        <v>42381.659507465272</v>
      </c>
      <c r="B131" s="24">
        <v>1</v>
      </c>
      <c r="C131" s="24">
        <v>5</v>
      </c>
      <c r="D131" s="24">
        <v>5</v>
      </c>
      <c r="E131" s="24">
        <v>5</v>
      </c>
      <c r="F131" s="24">
        <v>2</v>
      </c>
      <c r="G131" s="24">
        <v>5</v>
      </c>
      <c r="H131" s="24">
        <v>1</v>
      </c>
      <c r="I131" s="24">
        <v>4</v>
      </c>
      <c r="J131" s="24">
        <v>4</v>
      </c>
      <c r="K131" s="24">
        <v>5</v>
      </c>
      <c r="L131" s="24">
        <v>5</v>
      </c>
      <c r="M131" s="24">
        <v>2</v>
      </c>
      <c r="N131" s="24">
        <v>5</v>
      </c>
      <c r="O131" s="24">
        <v>2</v>
      </c>
      <c r="P131" s="24">
        <v>5</v>
      </c>
      <c r="Q131" s="24">
        <v>5</v>
      </c>
      <c r="R131" s="24">
        <v>4</v>
      </c>
      <c r="S131" s="24">
        <v>1</v>
      </c>
      <c r="T131" s="24">
        <v>2</v>
      </c>
      <c r="U131" s="23"/>
      <c r="V131" s="23"/>
      <c r="W131" s="24">
        <v>2</v>
      </c>
      <c r="X131" s="24">
        <v>1</v>
      </c>
      <c r="Y131" s="24">
        <v>2</v>
      </c>
      <c r="Z131" s="24">
        <v>1</v>
      </c>
      <c r="AA131" s="24">
        <v>1</v>
      </c>
      <c r="AB131" s="24">
        <v>3</v>
      </c>
      <c r="AC131" s="24">
        <v>1</v>
      </c>
      <c r="AD131" s="24">
        <v>1</v>
      </c>
      <c r="AE131" s="24">
        <v>1</v>
      </c>
      <c r="AF131" s="24">
        <v>2</v>
      </c>
      <c r="AG131" s="24">
        <v>3</v>
      </c>
      <c r="AH131" s="24">
        <v>1</v>
      </c>
      <c r="AI131" s="24">
        <v>2</v>
      </c>
      <c r="AJ131" s="24">
        <v>2</v>
      </c>
      <c r="AK131" s="24">
        <v>5</v>
      </c>
      <c r="AL131" s="24">
        <v>2</v>
      </c>
      <c r="AM131" s="24">
        <v>1</v>
      </c>
      <c r="AN131" s="24">
        <v>5</v>
      </c>
      <c r="AO131" s="24">
        <v>2</v>
      </c>
      <c r="AP131" s="24">
        <v>2</v>
      </c>
      <c r="AQ131" s="24">
        <v>1</v>
      </c>
      <c r="AR131" s="24">
        <v>5</v>
      </c>
      <c r="AS131" s="24">
        <v>5</v>
      </c>
      <c r="AT131" s="24">
        <v>2</v>
      </c>
      <c r="AU131" s="24">
        <v>5</v>
      </c>
      <c r="AV131" s="24">
        <v>2</v>
      </c>
      <c r="AW131" s="24">
        <v>5</v>
      </c>
      <c r="AX131" s="24">
        <v>5</v>
      </c>
      <c r="AY131" s="24">
        <v>2</v>
      </c>
      <c r="AZ131" s="24">
        <v>1</v>
      </c>
      <c r="BA131" s="24">
        <v>1</v>
      </c>
      <c r="BB131" s="23"/>
      <c r="BC131" s="23"/>
      <c r="BD131" s="23"/>
      <c r="BE131" s="24">
        <v>3</v>
      </c>
      <c r="BF131" s="24">
        <v>4</v>
      </c>
      <c r="BG131" s="24">
        <v>3</v>
      </c>
      <c r="BH131" s="24">
        <v>3</v>
      </c>
      <c r="BI131" s="24">
        <v>4</v>
      </c>
      <c r="BJ131" s="24">
        <v>5</v>
      </c>
      <c r="BK131" s="24" t="s">
        <v>86</v>
      </c>
      <c r="BL131" s="24" t="s">
        <v>86</v>
      </c>
      <c r="BM131" s="24" t="s">
        <v>85</v>
      </c>
      <c r="BN131" s="24" t="s">
        <v>125</v>
      </c>
      <c r="BO131" s="24" t="s">
        <v>85</v>
      </c>
      <c r="BP131" s="24" t="s">
        <v>86</v>
      </c>
      <c r="BQ131" s="24" t="s">
        <v>86</v>
      </c>
      <c r="BR131" s="24" t="s">
        <v>85</v>
      </c>
      <c r="BS131" s="24" t="s">
        <v>85</v>
      </c>
      <c r="BT131" s="24" t="s">
        <v>86</v>
      </c>
      <c r="BU131" s="24" t="s">
        <v>85</v>
      </c>
      <c r="BV131" s="24" t="s">
        <v>271</v>
      </c>
      <c r="BW131" s="24" t="s">
        <v>7740</v>
      </c>
      <c r="BX131" s="24" t="s">
        <v>106</v>
      </c>
      <c r="BY131" s="24" t="s">
        <v>7741</v>
      </c>
      <c r="BZ131" s="24" t="s">
        <v>108</v>
      </c>
      <c r="CA131" s="24" t="s">
        <v>109</v>
      </c>
      <c r="CB131" s="24" t="s">
        <v>387</v>
      </c>
      <c r="CC131" s="24" t="s">
        <v>111</v>
      </c>
      <c r="CD131" s="24" t="s">
        <v>250</v>
      </c>
      <c r="CE131" s="24" t="s">
        <v>2891</v>
      </c>
      <c r="CF131" s="24" t="s">
        <v>114</v>
      </c>
      <c r="CG131" s="24" t="s">
        <v>115</v>
      </c>
      <c r="CH131" s="24" t="s">
        <v>85</v>
      </c>
      <c r="CI131" s="23"/>
      <c r="CJ131" s="24" t="s">
        <v>7742</v>
      </c>
      <c r="CK131" s="24">
        <v>1</v>
      </c>
      <c r="CL131" s="24">
        <v>1</v>
      </c>
      <c r="CM131" s="24">
        <v>1</v>
      </c>
      <c r="CN131" s="23"/>
    </row>
    <row r="132" spans="1:92" x14ac:dyDescent="0.2">
      <c r="A132" s="25">
        <v>42381.676622650462</v>
      </c>
      <c r="B132" s="24">
        <v>1</v>
      </c>
      <c r="C132" s="24">
        <v>1</v>
      </c>
      <c r="D132" s="24">
        <v>1</v>
      </c>
      <c r="E132" s="24">
        <v>2</v>
      </c>
      <c r="F132" s="24">
        <v>3</v>
      </c>
      <c r="G132" s="24">
        <v>5</v>
      </c>
      <c r="H132" s="24">
        <v>2</v>
      </c>
      <c r="I132" s="24">
        <v>5</v>
      </c>
      <c r="J132" s="24">
        <v>3</v>
      </c>
      <c r="K132" s="24">
        <v>5</v>
      </c>
      <c r="L132" s="24">
        <v>5</v>
      </c>
      <c r="M132" s="24">
        <v>4</v>
      </c>
      <c r="N132" s="24">
        <v>1</v>
      </c>
      <c r="O132" s="24">
        <v>5</v>
      </c>
      <c r="P132" s="24">
        <v>1</v>
      </c>
      <c r="Q132" s="24">
        <v>5</v>
      </c>
      <c r="R132" s="24">
        <v>5</v>
      </c>
      <c r="S132" s="24">
        <v>1</v>
      </c>
      <c r="T132" s="24">
        <v>3</v>
      </c>
      <c r="U132" s="23"/>
      <c r="V132" s="23"/>
      <c r="W132" s="24">
        <v>1</v>
      </c>
      <c r="X132" s="24">
        <v>3</v>
      </c>
      <c r="Y132" s="24">
        <v>3</v>
      </c>
      <c r="Z132" s="24">
        <v>4</v>
      </c>
      <c r="AA132" s="24">
        <v>2</v>
      </c>
      <c r="AB132" s="24">
        <v>3</v>
      </c>
      <c r="AC132" s="24">
        <v>2</v>
      </c>
      <c r="AD132" s="24">
        <v>3</v>
      </c>
      <c r="AE132" s="24">
        <v>3</v>
      </c>
      <c r="AF132" s="24">
        <v>2</v>
      </c>
      <c r="AG132" s="24">
        <v>3</v>
      </c>
      <c r="AH132" s="24">
        <v>4</v>
      </c>
      <c r="AI132" s="24">
        <v>4</v>
      </c>
      <c r="AJ132" s="24">
        <v>1</v>
      </c>
      <c r="AK132" s="24">
        <v>1</v>
      </c>
      <c r="AL132" s="24">
        <v>1</v>
      </c>
      <c r="AM132" s="24">
        <v>1</v>
      </c>
      <c r="AN132" s="24">
        <v>5</v>
      </c>
      <c r="AO132" s="24">
        <v>3</v>
      </c>
      <c r="AP132" s="24">
        <v>4</v>
      </c>
      <c r="AQ132" s="24">
        <v>4</v>
      </c>
      <c r="AR132" s="24">
        <v>5</v>
      </c>
      <c r="AS132" s="24">
        <v>5</v>
      </c>
      <c r="AT132" s="24">
        <v>1</v>
      </c>
      <c r="AU132" s="24">
        <v>2</v>
      </c>
      <c r="AV132" s="24">
        <v>5</v>
      </c>
      <c r="AW132" s="24">
        <v>1</v>
      </c>
      <c r="AX132" s="24">
        <v>5</v>
      </c>
      <c r="AY132" s="24">
        <v>5</v>
      </c>
      <c r="AZ132" s="24">
        <v>1</v>
      </c>
      <c r="BA132" s="24">
        <v>3</v>
      </c>
      <c r="BB132" s="23"/>
      <c r="BC132" s="23"/>
      <c r="BD132" s="23"/>
      <c r="BE132" s="24">
        <v>5</v>
      </c>
      <c r="BF132" s="24">
        <v>4</v>
      </c>
      <c r="BG132" s="24">
        <v>4</v>
      </c>
      <c r="BH132" s="24">
        <v>4</v>
      </c>
      <c r="BI132" s="24">
        <v>4</v>
      </c>
      <c r="BJ132" s="24">
        <v>5</v>
      </c>
      <c r="BK132" s="24" t="s">
        <v>86</v>
      </c>
      <c r="BL132" s="24" t="s">
        <v>85</v>
      </c>
      <c r="BM132" s="24" t="s">
        <v>85</v>
      </c>
      <c r="BN132" s="24" t="s">
        <v>85</v>
      </c>
      <c r="BO132" s="24" t="s">
        <v>86</v>
      </c>
      <c r="BP132" s="24" t="s">
        <v>85</v>
      </c>
      <c r="BQ132" s="24" t="s">
        <v>86</v>
      </c>
      <c r="BR132" s="24" t="s">
        <v>86</v>
      </c>
      <c r="BS132" s="24" t="s">
        <v>85</v>
      </c>
      <c r="BT132" s="24" t="s">
        <v>85</v>
      </c>
      <c r="BU132" s="24" t="s">
        <v>85</v>
      </c>
      <c r="BV132" s="24" t="s">
        <v>185</v>
      </c>
      <c r="BW132" s="24" t="s">
        <v>105</v>
      </c>
      <c r="BX132" s="24" t="s">
        <v>106</v>
      </c>
      <c r="BY132" s="24" t="s">
        <v>159</v>
      </c>
      <c r="BZ132" s="24" t="s">
        <v>108</v>
      </c>
      <c r="CA132" s="24" t="s">
        <v>109</v>
      </c>
      <c r="CB132" s="24" t="s">
        <v>110</v>
      </c>
      <c r="CC132" s="24" t="s">
        <v>7743</v>
      </c>
      <c r="CD132" s="24" t="s">
        <v>683</v>
      </c>
      <c r="CE132" s="24" t="s">
        <v>7744</v>
      </c>
      <c r="CF132" s="24" t="s">
        <v>114</v>
      </c>
      <c r="CG132" s="24" t="s">
        <v>115</v>
      </c>
      <c r="CH132" s="24" t="s">
        <v>85</v>
      </c>
      <c r="CI132" s="23"/>
      <c r="CJ132" s="23"/>
      <c r="CK132" s="24">
        <v>1</v>
      </c>
      <c r="CL132" s="24">
        <v>1</v>
      </c>
      <c r="CM132" s="24">
        <v>3</v>
      </c>
      <c r="CN132" s="23"/>
    </row>
    <row r="133" spans="1:92" x14ac:dyDescent="0.2">
      <c r="A133" s="25">
        <v>42381.678784791671</v>
      </c>
      <c r="B133" s="24">
        <v>1</v>
      </c>
      <c r="C133" s="24">
        <v>5</v>
      </c>
      <c r="D133" s="24">
        <v>4</v>
      </c>
      <c r="E133" s="24">
        <v>1</v>
      </c>
      <c r="F133" s="24">
        <v>1</v>
      </c>
      <c r="G133" s="24">
        <v>1</v>
      </c>
      <c r="H133" s="24">
        <v>1</v>
      </c>
      <c r="I133" s="24">
        <v>1</v>
      </c>
      <c r="J133" s="24">
        <v>5</v>
      </c>
      <c r="K133" s="24">
        <v>3</v>
      </c>
      <c r="L133" s="24">
        <v>5</v>
      </c>
      <c r="M133" s="24">
        <v>2</v>
      </c>
      <c r="N133" s="24">
        <v>1</v>
      </c>
      <c r="O133" s="24">
        <v>5</v>
      </c>
      <c r="P133" s="24">
        <v>1</v>
      </c>
      <c r="Q133" s="24">
        <v>5</v>
      </c>
      <c r="R133" s="24">
        <v>5</v>
      </c>
      <c r="S133" s="24">
        <v>1</v>
      </c>
      <c r="T133" s="24">
        <v>3</v>
      </c>
      <c r="U133" s="23"/>
      <c r="V133" s="23"/>
      <c r="W133" s="24">
        <v>1</v>
      </c>
      <c r="X133" s="24">
        <v>1</v>
      </c>
      <c r="Y133" s="24">
        <v>3</v>
      </c>
      <c r="Z133" s="24">
        <v>4</v>
      </c>
      <c r="AA133" s="24">
        <v>1</v>
      </c>
      <c r="AB133" s="24">
        <v>1</v>
      </c>
      <c r="AC133" s="24">
        <v>3</v>
      </c>
      <c r="AD133" s="24">
        <v>2</v>
      </c>
      <c r="AE133" s="24">
        <v>2</v>
      </c>
      <c r="AF133" s="24">
        <v>4</v>
      </c>
      <c r="AG133" s="24">
        <v>3</v>
      </c>
      <c r="AH133" s="24">
        <v>4</v>
      </c>
      <c r="AI133" s="24">
        <v>2</v>
      </c>
      <c r="AJ133" s="24">
        <v>2</v>
      </c>
      <c r="AK133" s="24">
        <v>5</v>
      </c>
      <c r="AL133" s="24">
        <v>3</v>
      </c>
      <c r="AM133" s="24">
        <v>1</v>
      </c>
      <c r="AN133" s="24">
        <v>5</v>
      </c>
      <c r="AO133" s="24">
        <v>1</v>
      </c>
      <c r="AP133" s="24">
        <v>3</v>
      </c>
      <c r="AQ133" s="24">
        <v>5</v>
      </c>
      <c r="AR133" s="24">
        <v>2</v>
      </c>
      <c r="AS133" s="24">
        <v>5</v>
      </c>
      <c r="AT133" s="24">
        <v>3</v>
      </c>
      <c r="AU133" s="24">
        <v>1</v>
      </c>
      <c r="AV133" s="24">
        <v>5</v>
      </c>
      <c r="AW133" s="24">
        <v>1</v>
      </c>
      <c r="AX133" s="24">
        <v>4</v>
      </c>
      <c r="AY133" s="24">
        <v>5</v>
      </c>
      <c r="AZ133" s="24">
        <v>1</v>
      </c>
      <c r="BA133" s="24">
        <v>2</v>
      </c>
      <c r="BB133" s="23"/>
      <c r="BC133" s="23"/>
      <c r="BD133" s="23"/>
      <c r="BE133" s="24">
        <v>5</v>
      </c>
      <c r="BF133" s="24">
        <v>5</v>
      </c>
      <c r="BG133" s="24">
        <v>5</v>
      </c>
      <c r="BH133" s="24">
        <v>5</v>
      </c>
      <c r="BI133" s="24">
        <v>5</v>
      </c>
      <c r="BJ133" s="24">
        <v>5</v>
      </c>
      <c r="BK133" s="24" t="s">
        <v>85</v>
      </c>
      <c r="BL133" s="24" t="s">
        <v>86</v>
      </c>
      <c r="BM133" s="24" t="s">
        <v>85</v>
      </c>
      <c r="BN133" s="24" t="s">
        <v>86</v>
      </c>
      <c r="BO133" s="24" t="s">
        <v>85</v>
      </c>
      <c r="BP133" s="24" t="s">
        <v>85</v>
      </c>
      <c r="BQ133" s="24" t="s">
        <v>85</v>
      </c>
      <c r="BR133" s="24" t="s">
        <v>85</v>
      </c>
      <c r="BS133" s="24" t="s">
        <v>85</v>
      </c>
      <c r="BT133" s="24" t="s">
        <v>85</v>
      </c>
      <c r="BU133" s="24" t="s">
        <v>85</v>
      </c>
      <c r="BV133" s="24" t="s">
        <v>104</v>
      </c>
      <c r="BW133" s="24" t="s">
        <v>585</v>
      </c>
      <c r="BX133" s="24" t="s">
        <v>106</v>
      </c>
      <c r="BY133" s="24" t="s">
        <v>107</v>
      </c>
      <c r="BZ133" s="24" t="s">
        <v>679</v>
      </c>
      <c r="CA133" s="24" t="s">
        <v>109</v>
      </c>
      <c r="CB133" s="24" t="s">
        <v>110</v>
      </c>
      <c r="CC133" s="24" t="s">
        <v>7745</v>
      </c>
      <c r="CD133" s="24" t="s">
        <v>138</v>
      </c>
      <c r="CE133" s="24" t="s">
        <v>7543</v>
      </c>
      <c r="CF133" s="24" t="s">
        <v>114</v>
      </c>
      <c r="CG133" s="24" t="s">
        <v>115</v>
      </c>
      <c r="CH133" s="24" t="s">
        <v>86</v>
      </c>
      <c r="CI133" s="23"/>
      <c r="CJ133" s="24" t="s">
        <v>7746</v>
      </c>
      <c r="CK133" s="24">
        <v>5</v>
      </c>
      <c r="CL133" s="24">
        <v>4</v>
      </c>
      <c r="CM133" s="24" t="s">
        <v>118</v>
      </c>
      <c r="CN133" s="23"/>
    </row>
    <row r="134" spans="1:92" x14ac:dyDescent="0.2">
      <c r="A134" s="25">
        <v>42381.702292800925</v>
      </c>
      <c r="B134" s="24">
        <v>2</v>
      </c>
      <c r="C134" s="24">
        <v>4</v>
      </c>
      <c r="D134" s="24">
        <v>4</v>
      </c>
      <c r="E134" s="24">
        <v>4</v>
      </c>
      <c r="F134" s="24">
        <v>4</v>
      </c>
      <c r="G134" s="24">
        <v>5</v>
      </c>
      <c r="H134" s="24">
        <v>3</v>
      </c>
      <c r="I134" s="24">
        <v>2</v>
      </c>
      <c r="J134" s="24">
        <v>2</v>
      </c>
      <c r="K134" s="24">
        <v>3</v>
      </c>
      <c r="L134" s="24">
        <v>3</v>
      </c>
      <c r="M134" s="24">
        <v>3</v>
      </c>
      <c r="N134" s="24">
        <v>2</v>
      </c>
      <c r="O134" s="24">
        <v>4</v>
      </c>
      <c r="P134" s="24">
        <v>3</v>
      </c>
      <c r="Q134" s="24">
        <v>4</v>
      </c>
      <c r="R134" s="24">
        <v>3</v>
      </c>
      <c r="S134" s="24">
        <v>1</v>
      </c>
      <c r="T134" s="24">
        <v>4</v>
      </c>
      <c r="U134" s="23"/>
      <c r="V134" s="23"/>
      <c r="W134" s="24">
        <v>4</v>
      </c>
      <c r="X134" s="24">
        <v>4</v>
      </c>
      <c r="Y134" s="24">
        <v>3</v>
      </c>
      <c r="Z134" s="24">
        <v>3</v>
      </c>
      <c r="AA134" s="24">
        <v>4</v>
      </c>
      <c r="AB134" s="24">
        <v>4</v>
      </c>
      <c r="AC134" s="24">
        <v>3</v>
      </c>
      <c r="AD134" s="24">
        <v>3</v>
      </c>
      <c r="AE134" s="24">
        <v>4</v>
      </c>
      <c r="AF134" s="24">
        <v>4</v>
      </c>
      <c r="AG134" s="24">
        <v>4</v>
      </c>
      <c r="AH134" s="24">
        <v>3</v>
      </c>
      <c r="AI134" s="24">
        <v>3</v>
      </c>
      <c r="AJ134" s="24">
        <v>3</v>
      </c>
      <c r="AK134" s="24">
        <v>4</v>
      </c>
      <c r="AL134" s="24">
        <v>4</v>
      </c>
      <c r="AM134" s="24">
        <v>5</v>
      </c>
      <c r="AN134" s="24">
        <v>5</v>
      </c>
      <c r="AO134" s="24">
        <v>2</v>
      </c>
      <c r="AP134" s="24">
        <v>3</v>
      </c>
      <c r="AQ134" s="24">
        <v>2</v>
      </c>
      <c r="AR134" s="24">
        <v>4</v>
      </c>
      <c r="AS134" s="24">
        <v>3</v>
      </c>
      <c r="AT134" s="24">
        <v>5</v>
      </c>
      <c r="AU134" s="24">
        <v>2</v>
      </c>
      <c r="AV134" s="24">
        <v>3</v>
      </c>
      <c r="AW134" s="24">
        <v>3</v>
      </c>
      <c r="AX134" s="24">
        <v>4</v>
      </c>
      <c r="AY134" s="24">
        <v>2</v>
      </c>
      <c r="AZ134" s="24">
        <v>1</v>
      </c>
      <c r="BA134" s="24">
        <v>3</v>
      </c>
      <c r="BB134" s="23"/>
      <c r="BC134" s="23"/>
      <c r="BD134" s="23"/>
      <c r="BE134" s="24">
        <v>4</v>
      </c>
      <c r="BF134" s="24">
        <v>4</v>
      </c>
      <c r="BG134" s="24">
        <v>5</v>
      </c>
      <c r="BH134" s="24">
        <v>3</v>
      </c>
      <c r="BI134" s="24">
        <v>4</v>
      </c>
      <c r="BJ134" s="24">
        <v>3</v>
      </c>
      <c r="BK134" s="24" t="s">
        <v>85</v>
      </c>
      <c r="BL134" s="24" t="s">
        <v>86</v>
      </c>
      <c r="BM134" s="24" t="s">
        <v>86</v>
      </c>
      <c r="BN134" s="24" t="s">
        <v>85</v>
      </c>
      <c r="BO134" s="24" t="s">
        <v>85</v>
      </c>
      <c r="BP134" s="24" t="s">
        <v>86</v>
      </c>
      <c r="BQ134" s="24" t="s">
        <v>85</v>
      </c>
      <c r="BR134" s="24" t="s">
        <v>86</v>
      </c>
      <c r="BS134" s="24" t="s">
        <v>86</v>
      </c>
      <c r="BT134" s="24" t="s">
        <v>86</v>
      </c>
      <c r="BU134" s="24" t="s">
        <v>85</v>
      </c>
      <c r="BV134" s="24" t="s">
        <v>104</v>
      </c>
      <c r="BW134" s="24" t="s">
        <v>105</v>
      </c>
      <c r="BX134" s="24" t="s">
        <v>1201</v>
      </c>
      <c r="BY134" s="24" t="s">
        <v>159</v>
      </c>
      <c r="BZ134" s="24" t="s">
        <v>134</v>
      </c>
      <c r="CA134" s="24" t="s">
        <v>109</v>
      </c>
      <c r="CB134" s="24" t="s">
        <v>110</v>
      </c>
      <c r="CC134" s="24" t="s">
        <v>2292</v>
      </c>
      <c r="CD134" s="24" t="s">
        <v>138</v>
      </c>
      <c r="CE134" s="24" t="s">
        <v>3398</v>
      </c>
      <c r="CF134" s="24" t="s">
        <v>114</v>
      </c>
      <c r="CG134" s="24" t="s">
        <v>115</v>
      </c>
      <c r="CH134" s="24" t="s">
        <v>86</v>
      </c>
      <c r="CI134" s="23"/>
      <c r="CJ134" s="23"/>
      <c r="CK134" s="24">
        <v>2</v>
      </c>
      <c r="CL134" s="24">
        <v>3</v>
      </c>
      <c r="CM134" s="24">
        <v>2</v>
      </c>
      <c r="CN134" s="23"/>
    </row>
    <row r="135" spans="1:92" x14ac:dyDescent="0.2">
      <c r="A135" s="25">
        <v>42381.708113506946</v>
      </c>
      <c r="B135" s="24">
        <v>1</v>
      </c>
      <c r="C135" s="24">
        <v>3</v>
      </c>
      <c r="D135" s="24">
        <v>4</v>
      </c>
      <c r="E135" s="24">
        <v>1</v>
      </c>
      <c r="F135" s="24">
        <v>3</v>
      </c>
      <c r="G135" s="24">
        <v>4</v>
      </c>
      <c r="H135" s="24">
        <v>4</v>
      </c>
      <c r="I135" s="24">
        <v>1</v>
      </c>
      <c r="J135" s="24">
        <v>1</v>
      </c>
      <c r="K135" s="24">
        <v>1</v>
      </c>
      <c r="L135" s="24">
        <v>2</v>
      </c>
      <c r="M135" s="24">
        <v>4</v>
      </c>
      <c r="N135" s="24">
        <v>1</v>
      </c>
      <c r="O135" s="24">
        <v>3</v>
      </c>
      <c r="P135" s="24">
        <v>4</v>
      </c>
      <c r="Q135" s="24">
        <v>1</v>
      </c>
      <c r="R135" s="24">
        <v>1</v>
      </c>
      <c r="S135" s="24">
        <v>1</v>
      </c>
      <c r="T135" s="24">
        <v>4</v>
      </c>
      <c r="U135" s="23"/>
      <c r="V135" s="23"/>
      <c r="W135" s="24" t="s">
        <v>118</v>
      </c>
      <c r="X135" s="24" t="s">
        <v>118</v>
      </c>
      <c r="Y135" s="24" t="s">
        <v>118</v>
      </c>
      <c r="Z135" s="24" t="s">
        <v>118</v>
      </c>
      <c r="AA135" s="24" t="s">
        <v>118</v>
      </c>
      <c r="AB135" s="24" t="s">
        <v>118</v>
      </c>
      <c r="AC135" s="24" t="s">
        <v>118</v>
      </c>
      <c r="AD135" s="24" t="s">
        <v>118</v>
      </c>
      <c r="AE135" s="24" t="s">
        <v>118</v>
      </c>
      <c r="AF135" s="24" t="s">
        <v>118</v>
      </c>
      <c r="AG135" s="24" t="s">
        <v>118</v>
      </c>
      <c r="AH135" s="24" t="s">
        <v>118</v>
      </c>
      <c r="AI135" s="24" t="s">
        <v>118</v>
      </c>
      <c r="AJ135" s="24">
        <v>1</v>
      </c>
      <c r="AK135" s="24">
        <v>3</v>
      </c>
      <c r="AL135" s="24">
        <v>1</v>
      </c>
      <c r="AM135" s="24">
        <v>3</v>
      </c>
      <c r="AN135" s="24">
        <v>5</v>
      </c>
      <c r="AO135" s="24">
        <v>5</v>
      </c>
      <c r="AP135" s="24">
        <v>1</v>
      </c>
      <c r="AQ135" s="24">
        <v>1</v>
      </c>
      <c r="AR135" s="24">
        <v>1</v>
      </c>
      <c r="AS135" s="24">
        <v>1</v>
      </c>
      <c r="AT135" s="24">
        <v>4</v>
      </c>
      <c r="AU135" s="24">
        <v>1</v>
      </c>
      <c r="AV135" s="24">
        <v>1</v>
      </c>
      <c r="AW135" s="24">
        <v>3</v>
      </c>
      <c r="AX135" s="24">
        <v>2</v>
      </c>
      <c r="AY135" s="24">
        <v>1</v>
      </c>
      <c r="AZ135" s="24">
        <v>1</v>
      </c>
      <c r="BA135" s="24">
        <v>3</v>
      </c>
      <c r="BB135" s="23"/>
      <c r="BC135" s="23"/>
      <c r="BD135" s="23"/>
      <c r="BE135" s="24">
        <v>4</v>
      </c>
      <c r="BF135" s="24">
        <v>4</v>
      </c>
      <c r="BG135" s="24">
        <v>4</v>
      </c>
      <c r="BH135" s="24">
        <v>4</v>
      </c>
      <c r="BI135" s="24">
        <v>4</v>
      </c>
      <c r="BJ135" s="24">
        <v>4</v>
      </c>
      <c r="BK135" s="24" t="s">
        <v>85</v>
      </c>
      <c r="BL135" s="24" t="s">
        <v>85</v>
      </c>
      <c r="BM135" s="24" t="s">
        <v>85</v>
      </c>
      <c r="BN135" s="24" t="s">
        <v>85</v>
      </c>
      <c r="BO135" s="24" t="s">
        <v>85</v>
      </c>
      <c r="BP135" s="24" t="s">
        <v>85</v>
      </c>
      <c r="BQ135" s="24" t="s">
        <v>85</v>
      </c>
      <c r="BR135" s="24" t="s">
        <v>85</v>
      </c>
      <c r="BS135" s="24" t="s">
        <v>85</v>
      </c>
      <c r="BT135" s="24" t="s">
        <v>85</v>
      </c>
      <c r="BU135" s="24" t="s">
        <v>85</v>
      </c>
      <c r="BV135" s="24" t="s">
        <v>1170</v>
      </c>
      <c r="BW135" s="24" t="s">
        <v>2716</v>
      </c>
      <c r="BX135" s="24" t="s">
        <v>4868</v>
      </c>
      <c r="BY135" s="24" t="s">
        <v>159</v>
      </c>
      <c r="BZ135" s="24" t="s">
        <v>160</v>
      </c>
      <c r="CA135" s="24" t="s">
        <v>109</v>
      </c>
      <c r="CB135" s="24" t="s">
        <v>387</v>
      </c>
      <c r="CC135" s="24" t="s">
        <v>3810</v>
      </c>
      <c r="CD135" s="24" t="s">
        <v>138</v>
      </c>
      <c r="CE135" s="24" t="s">
        <v>7549</v>
      </c>
      <c r="CF135" s="24" t="s">
        <v>114</v>
      </c>
      <c r="CG135" s="24" t="s">
        <v>115</v>
      </c>
      <c r="CH135" s="24" t="s">
        <v>85</v>
      </c>
      <c r="CI135" s="23"/>
      <c r="CJ135" s="23"/>
      <c r="CK135" s="24">
        <v>3</v>
      </c>
      <c r="CL135" s="24">
        <v>3</v>
      </c>
      <c r="CM135" s="24">
        <v>1</v>
      </c>
      <c r="CN135" s="23"/>
    </row>
    <row r="136" spans="1:92" x14ac:dyDescent="0.2">
      <c r="A136" s="25">
        <v>42381.712211817125</v>
      </c>
      <c r="B136" s="24">
        <v>3</v>
      </c>
      <c r="C136" s="24">
        <v>4</v>
      </c>
      <c r="D136" s="24">
        <v>5</v>
      </c>
      <c r="E136" s="24">
        <v>1</v>
      </c>
      <c r="F136" s="24">
        <v>3</v>
      </c>
      <c r="G136" s="24">
        <v>5</v>
      </c>
      <c r="H136" s="24">
        <v>2</v>
      </c>
      <c r="I136" s="24">
        <v>5</v>
      </c>
      <c r="J136" s="24">
        <v>4</v>
      </c>
      <c r="K136" s="24">
        <v>2</v>
      </c>
      <c r="L136" s="24">
        <v>2</v>
      </c>
      <c r="M136" s="24">
        <v>4</v>
      </c>
      <c r="N136" s="24">
        <v>3</v>
      </c>
      <c r="O136" s="24">
        <v>4</v>
      </c>
      <c r="P136" s="24">
        <v>5</v>
      </c>
      <c r="Q136" s="24">
        <v>5</v>
      </c>
      <c r="R136" s="24">
        <v>3</v>
      </c>
      <c r="S136" s="24">
        <v>3</v>
      </c>
      <c r="T136" s="24">
        <v>2</v>
      </c>
      <c r="U136" s="23"/>
      <c r="V136" s="23"/>
      <c r="W136" s="24">
        <v>4</v>
      </c>
      <c r="X136" s="24">
        <v>3</v>
      </c>
      <c r="Y136" s="24">
        <v>5</v>
      </c>
      <c r="Z136" s="24">
        <v>4</v>
      </c>
      <c r="AA136" s="24">
        <v>4</v>
      </c>
      <c r="AB136" s="24">
        <v>1</v>
      </c>
      <c r="AC136" s="24">
        <v>4</v>
      </c>
      <c r="AD136" s="24">
        <v>1</v>
      </c>
      <c r="AE136" s="24">
        <v>2</v>
      </c>
      <c r="AF136" s="24">
        <v>4</v>
      </c>
      <c r="AG136" s="24">
        <v>5</v>
      </c>
      <c r="AH136" s="24">
        <v>4</v>
      </c>
      <c r="AI136" s="24">
        <v>3</v>
      </c>
      <c r="AJ136" s="24">
        <v>3</v>
      </c>
      <c r="AK136" s="24">
        <v>5</v>
      </c>
      <c r="AL136" s="24">
        <v>2</v>
      </c>
      <c r="AM136" s="24">
        <v>4</v>
      </c>
      <c r="AN136" s="24">
        <v>5</v>
      </c>
      <c r="AO136" s="24">
        <v>2</v>
      </c>
      <c r="AP136" s="24">
        <v>5</v>
      </c>
      <c r="AQ136" s="24">
        <v>5</v>
      </c>
      <c r="AR136" s="24">
        <v>2</v>
      </c>
      <c r="AS136" s="24">
        <v>3</v>
      </c>
      <c r="AT136" s="24">
        <v>4</v>
      </c>
      <c r="AU136" s="24">
        <v>3</v>
      </c>
      <c r="AV136" s="24">
        <v>5</v>
      </c>
      <c r="AW136" s="24">
        <v>5</v>
      </c>
      <c r="AX136" s="24">
        <v>4</v>
      </c>
      <c r="AY136" s="24">
        <v>4</v>
      </c>
      <c r="AZ136" s="24">
        <v>3</v>
      </c>
      <c r="BA136" s="24">
        <v>2</v>
      </c>
      <c r="BB136" s="23"/>
      <c r="BC136" s="23"/>
      <c r="BD136" s="23"/>
      <c r="BE136" s="24">
        <v>5</v>
      </c>
      <c r="BF136" s="24">
        <v>5</v>
      </c>
      <c r="BG136" s="24">
        <v>4</v>
      </c>
      <c r="BH136" s="24">
        <v>4</v>
      </c>
      <c r="BI136" s="24">
        <v>2</v>
      </c>
      <c r="BJ136" s="24">
        <v>3</v>
      </c>
      <c r="BK136" s="24" t="s">
        <v>86</v>
      </c>
      <c r="BL136" s="24" t="s">
        <v>86</v>
      </c>
      <c r="BM136" s="24" t="s">
        <v>85</v>
      </c>
      <c r="BN136" s="24" t="s">
        <v>125</v>
      </c>
      <c r="BO136" s="24" t="s">
        <v>85</v>
      </c>
      <c r="BP136" s="24" t="s">
        <v>85</v>
      </c>
      <c r="BQ136" s="24" t="s">
        <v>86</v>
      </c>
      <c r="BR136" s="24" t="s">
        <v>125</v>
      </c>
      <c r="BS136" s="24" t="s">
        <v>125</v>
      </c>
      <c r="BT136" s="24" t="s">
        <v>125</v>
      </c>
      <c r="BU136" s="24" t="s">
        <v>85</v>
      </c>
      <c r="BV136" s="24" t="s">
        <v>104</v>
      </c>
      <c r="BW136" s="24" t="s">
        <v>105</v>
      </c>
      <c r="BX136" s="24" t="s">
        <v>106</v>
      </c>
      <c r="BY136" s="24" t="s">
        <v>107</v>
      </c>
      <c r="BZ136" s="24" t="s">
        <v>134</v>
      </c>
      <c r="CA136" s="24" t="s">
        <v>109</v>
      </c>
      <c r="CB136" s="23"/>
      <c r="CC136" s="24" t="s">
        <v>6779</v>
      </c>
      <c r="CD136" s="24" t="s">
        <v>138</v>
      </c>
      <c r="CE136" s="24" t="s">
        <v>7727</v>
      </c>
      <c r="CF136" s="24" t="s">
        <v>4876</v>
      </c>
      <c r="CG136" s="24" t="s">
        <v>7695</v>
      </c>
      <c r="CH136" s="24" t="s">
        <v>125</v>
      </c>
      <c r="CI136" s="23"/>
      <c r="CJ136" s="24" t="s">
        <v>7747</v>
      </c>
      <c r="CK136" s="24">
        <v>3</v>
      </c>
      <c r="CL136" s="24">
        <v>2</v>
      </c>
      <c r="CM136" s="24">
        <v>1</v>
      </c>
      <c r="CN136" s="23"/>
    </row>
    <row r="137" spans="1:92" x14ac:dyDescent="0.2">
      <c r="A137" s="25">
        <v>42381.738701724535</v>
      </c>
      <c r="B137" s="24">
        <v>1</v>
      </c>
      <c r="C137" s="24">
        <v>2</v>
      </c>
      <c r="D137" s="24">
        <v>3</v>
      </c>
      <c r="E137" s="24">
        <v>2</v>
      </c>
      <c r="F137" s="24">
        <v>3</v>
      </c>
      <c r="G137" s="24">
        <v>4</v>
      </c>
      <c r="H137" s="24">
        <v>1</v>
      </c>
      <c r="I137" s="24">
        <v>4</v>
      </c>
      <c r="J137" s="24">
        <v>3</v>
      </c>
      <c r="K137" s="24">
        <v>3</v>
      </c>
      <c r="L137" s="24">
        <v>1</v>
      </c>
      <c r="M137" s="24">
        <v>1</v>
      </c>
      <c r="N137" s="24">
        <v>1</v>
      </c>
      <c r="O137" s="24">
        <v>4</v>
      </c>
      <c r="P137" s="24">
        <v>3</v>
      </c>
      <c r="Q137" s="24">
        <v>4</v>
      </c>
      <c r="R137" s="24">
        <v>3</v>
      </c>
      <c r="S137" s="24">
        <v>2</v>
      </c>
      <c r="T137" s="24">
        <v>2</v>
      </c>
      <c r="U137" s="23"/>
      <c r="V137" s="23"/>
      <c r="W137" s="24">
        <v>4</v>
      </c>
      <c r="X137" s="24">
        <v>4</v>
      </c>
      <c r="Y137" s="24">
        <v>4</v>
      </c>
      <c r="Z137" s="24">
        <v>4</v>
      </c>
      <c r="AA137" s="24">
        <v>4</v>
      </c>
      <c r="AB137" s="24">
        <v>4</v>
      </c>
      <c r="AC137" s="24">
        <v>4</v>
      </c>
      <c r="AD137" s="24">
        <v>3</v>
      </c>
      <c r="AE137" s="24">
        <v>3</v>
      </c>
      <c r="AF137" s="24">
        <v>4</v>
      </c>
      <c r="AG137" s="24">
        <v>3</v>
      </c>
      <c r="AH137" s="24">
        <v>3</v>
      </c>
      <c r="AI137" s="24">
        <v>4</v>
      </c>
      <c r="AJ137" s="24">
        <v>3</v>
      </c>
      <c r="AK137" s="24">
        <v>4</v>
      </c>
      <c r="AL137" s="24">
        <v>4</v>
      </c>
      <c r="AM137" s="24">
        <v>3</v>
      </c>
      <c r="AN137" s="24">
        <v>4</v>
      </c>
      <c r="AO137" s="24">
        <v>2</v>
      </c>
      <c r="AP137" s="24">
        <v>4</v>
      </c>
      <c r="AQ137" s="24">
        <v>3</v>
      </c>
      <c r="AR137" s="24">
        <v>3</v>
      </c>
      <c r="AS137" s="24">
        <v>2</v>
      </c>
      <c r="AT137" s="24">
        <v>2</v>
      </c>
      <c r="AU137" s="24">
        <v>2</v>
      </c>
      <c r="AV137" s="24">
        <v>5</v>
      </c>
      <c r="AW137" s="24">
        <v>3</v>
      </c>
      <c r="AX137" s="24">
        <v>4</v>
      </c>
      <c r="AY137" s="24">
        <v>3</v>
      </c>
      <c r="AZ137" s="24">
        <v>4</v>
      </c>
      <c r="BA137" s="24">
        <v>4</v>
      </c>
      <c r="BB137" s="23"/>
      <c r="BC137" s="23"/>
      <c r="BD137" s="23"/>
      <c r="BE137" s="24">
        <v>5</v>
      </c>
      <c r="BF137" s="24">
        <v>4</v>
      </c>
      <c r="BG137" s="24">
        <v>4</v>
      </c>
      <c r="BH137" s="24">
        <v>3</v>
      </c>
      <c r="BI137" s="24">
        <v>3</v>
      </c>
      <c r="BJ137" s="24">
        <v>3</v>
      </c>
      <c r="BK137" s="24" t="s">
        <v>85</v>
      </c>
      <c r="BL137" s="24" t="s">
        <v>85</v>
      </c>
      <c r="BM137" s="24" t="s">
        <v>125</v>
      </c>
      <c r="BN137" s="24" t="s">
        <v>85</v>
      </c>
      <c r="BO137" s="24" t="s">
        <v>85</v>
      </c>
      <c r="BP137" s="24" t="s">
        <v>85</v>
      </c>
      <c r="BQ137" s="24" t="s">
        <v>125</v>
      </c>
      <c r="BR137" s="24" t="s">
        <v>125</v>
      </c>
      <c r="BS137" s="24" t="s">
        <v>85</v>
      </c>
      <c r="BT137" s="24" t="s">
        <v>85</v>
      </c>
      <c r="BU137" s="24" t="s">
        <v>383</v>
      </c>
      <c r="BV137" s="23"/>
      <c r="BW137" s="23"/>
      <c r="BX137" s="23"/>
      <c r="BY137" s="24" t="s">
        <v>159</v>
      </c>
      <c r="BZ137" s="24" t="s">
        <v>108</v>
      </c>
      <c r="CA137" s="24" t="s">
        <v>109</v>
      </c>
      <c r="CB137" s="24" t="s">
        <v>110</v>
      </c>
      <c r="CC137" s="24" t="s">
        <v>7748</v>
      </c>
      <c r="CD137" s="24" t="s">
        <v>7543</v>
      </c>
      <c r="CE137" s="24" t="s">
        <v>7561</v>
      </c>
      <c r="CF137" s="24" t="s">
        <v>446</v>
      </c>
      <c r="CG137" s="24" t="s">
        <v>447</v>
      </c>
      <c r="CH137" s="24" t="s">
        <v>85</v>
      </c>
      <c r="CI137" s="23"/>
      <c r="CJ137" s="24" t="s">
        <v>7749</v>
      </c>
      <c r="CK137" s="24">
        <v>4</v>
      </c>
      <c r="CL137" s="24">
        <v>4</v>
      </c>
      <c r="CM137" s="24">
        <v>1</v>
      </c>
      <c r="CN137" s="23"/>
    </row>
    <row r="138" spans="1:92" x14ac:dyDescent="0.2">
      <c r="A138" s="25">
        <v>42381.741065069444</v>
      </c>
      <c r="B138" s="24">
        <v>2</v>
      </c>
      <c r="C138" s="24">
        <v>5</v>
      </c>
      <c r="D138" s="24">
        <v>2</v>
      </c>
      <c r="E138" s="24">
        <v>2</v>
      </c>
      <c r="F138" s="24">
        <v>2</v>
      </c>
      <c r="G138" s="24">
        <v>4</v>
      </c>
      <c r="H138" s="24">
        <v>4</v>
      </c>
      <c r="I138" s="24">
        <v>4</v>
      </c>
      <c r="J138" s="24">
        <v>4</v>
      </c>
      <c r="K138" s="24">
        <v>3</v>
      </c>
      <c r="L138" s="24">
        <v>2</v>
      </c>
      <c r="M138" s="24">
        <v>2</v>
      </c>
      <c r="N138" s="24">
        <v>1</v>
      </c>
      <c r="O138" s="24">
        <v>3</v>
      </c>
      <c r="P138" s="24">
        <v>3</v>
      </c>
      <c r="Q138" s="24">
        <v>2</v>
      </c>
      <c r="R138" s="24">
        <v>4</v>
      </c>
      <c r="S138" s="24">
        <v>3</v>
      </c>
      <c r="T138" s="24">
        <v>5</v>
      </c>
      <c r="U138" s="23"/>
      <c r="V138" s="23"/>
      <c r="W138" s="24">
        <v>5</v>
      </c>
      <c r="X138" s="24">
        <v>2</v>
      </c>
      <c r="Y138" s="24">
        <v>4</v>
      </c>
      <c r="Z138" s="24">
        <v>5</v>
      </c>
      <c r="AA138" s="24">
        <v>4</v>
      </c>
      <c r="AB138" s="24">
        <v>4</v>
      </c>
      <c r="AC138" s="24">
        <v>4</v>
      </c>
      <c r="AD138" s="24">
        <v>3</v>
      </c>
      <c r="AE138" s="24">
        <v>3</v>
      </c>
      <c r="AF138" s="24">
        <v>4</v>
      </c>
      <c r="AG138" s="24">
        <v>3</v>
      </c>
      <c r="AH138" s="24">
        <v>5</v>
      </c>
      <c r="AI138" s="24">
        <v>4</v>
      </c>
      <c r="AJ138" s="24">
        <v>3</v>
      </c>
      <c r="AK138" s="24">
        <v>5</v>
      </c>
      <c r="AL138" s="24">
        <v>2</v>
      </c>
      <c r="AM138" s="24">
        <v>3</v>
      </c>
      <c r="AN138" s="24">
        <v>4</v>
      </c>
      <c r="AO138" s="24">
        <v>4</v>
      </c>
      <c r="AP138" s="24">
        <v>4</v>
      </c>
      <c r="AQ138" s="24">
        <v>4</v>
      </c>
      <c r="AR138" s="24">
        <v>3</v>
      </c>
      <c r="AS138" s="24">
        <v>2</v>
      </c>
      <c r="AT138" s="24">
        <v>4</v>
      </c>
      <c r="AU138" s="24">
        <v>1</v>
      </c>
      <c r="AV138" s="24">
        <v>3</v>
      </c>
      <c r="AW138" s="24">
        <v>3</v>
      </c>
      <c r="AX138" s="24">
        <v>3</v>
      </c>
      <c r="AY138" s="24">
        <v>4</v>
      </c>
      <c r="AZ138" s="24">
        <v>5</v>
      </c>
      <c r="BA138" s="24">
        <v>3</v>
      </c>
      <c r="BB138" s="23"/>
      <c r="BC138" s="23"/>
      <c r="BD138" s="23"/>
      <c r="BE138" s="24">
        <v>5</v>
      </c>
      <c r="BF138" s="24">
        <v>4</v>
      </c>
      <c r="BG138" s="24">
        <v>4</v>
      </c>
      <c r="BH138" s="24">
        <v>3</v>
      </c>
      <c r="BI138" s="24">
        <v>5</v>
      </c>
      <c r="BJ138" s="24">
        <v>4</v>
      </c>
      <c r="BK138" s="24" t="s">
        <v>86</v>
      </c>
      <c r="BL138" s="24" t="s">
        <v>85</v>
      </c>
      <c r="BM138" s="24" t="s">
        <v>85</v>
      </c>
      <c r="BN138" s="24" t="s">
        <v>85</v>
      </c>
      <c r="BO138" s="24" t="s">
        <v>85</v>
      </c>
      <c r="BP138" s="24" t="s">
        <v>86</v>
      </c>
      <c r="BQ138" s="24" t="s">
        <v>125</v>
      </c>
      <c r="BR138" s="24" t="s">
        <v>85</v>
      </c>
      <c r="BS138" s="24" t="s">
        <v>85</v>
      </c>
      <c r="BT138" s="24" t="s">
        <v>85</v>
      </c>
      <c r="BU138" s="24" t="s">
        <v>85</v>
      </c>
      <c r="BV138" s="24" t="s">
        <v>1170</v>
      </c>
      <c r="BW138" s="24" t="s">
        <v>105</v>
      </c>
      <c r="BX138" s="24" t="s">
        <v>7679</v>
      </c>
      <c r="BY138" s="24" t="s">
        <v>159</v>
      </c>
      <c r="BZ138" s="24" t="s">
        <v>134</v>
      </c>
      <c r="CA138" s="24" t="s">
        <v>109</v>
      </c>
      <c r="CB138" s="24" t="s">
        <v>110</v>
      </c>
      <c r="CC138" s="24" t="s">
        <v>1063</v>
      </c>
      <c r="CD138" s="24" t="s">
        <v>221</v>
      </c>
      <c r="CE138" s="24" t="s">
        <v>7665</v>
      </c>
      <c r="CF138" s="24" t="s">
        <v>114</v>
      </c>
      <c r="CG138" s="24" t="s">
        <v>115</v>
      </c>
      <c r="CH138" s="24" t="s">
        <v>85</v>
      </c>
      <c r="CI138" s="23"/>
      <c r="CJ138" s="24" t="s">
        <v>7750</v>
      </c>
      <c r="CK138" s="24">
        <v>2</v>
      </c>
      <c r="CL138" s="24">
        <v>3</v>
      </c>
      <c r="CM138" s="24">
        <v>1</v>
      </c>
      <c r="CN138" s="23"/>
    </row>
    <row r="139" spans="1:92" x14ac:dyDescent="0.2">
      <c r="A139" s="25">
        <v>42381.83012515046</v>
      </c>
      <c r="B139" s="24">
        <v>3</v>
      </c>
      <c r="C139" s="24">
        <v>3</v>
      </c>
      <c r="D139" s="24">
        <v>3</v>
      </c>
      <c r="E139" s="24">
        <v>2</v>
      </c>
      <c r="F139" s="24">
        <v>3</v>
      </c>
      <c r="G139" s="24">
        <v>3</v>
      </c>
      <c r="H139" s="24">
        <v>2</v>
      </c>
      <c r="I139" s="24">
        <v>2</v>
      </c>
      <c r="J139" s="24">
        <v>1</v>
      </c>
      <c r="K139" s="24">
        <v>2</v>
      </c>
      <c r="L139" s="24">
        <v>4</v>
      </c>
      <c r="M139" s="24">
        <v>4</v>
      </c>
      <c r="N139" s="24">
        <v>3</v>
      </c>
      <c r="O139" s="24">
        <v>2</v>
      </c>
      <c r="P139" s="24">
        <v>2</v>
      </c>
      <c r="Q139" s="24">
        <v>3</v>
      </c>
      <c r="R139" s="24">
        <v>3</v>
      </c>
      <c r="S139" s="24">
        <v>1</v>
      </c>
      <c r="T139" s="24">
        <v>4</v>
      </c>
      <c r="U139" s="23"/>
      <c r="V139" s="23"/>
      <c r="W139" s="24">
        <v>5</v>
      </c>
      <c r="X139" s="24">
        <v>4</v>
      </c>
      <c r="Y139" s="24">
        <v>3</v>
      </c>
      <c r="Z139" s="24">
        <v>4</v>
      </c>
      <c r="AA139" s="24">
        <v>4</v>
      </c>
      <c r="AB139" s="24">
        <v>2</v>
      </c>
      <c r="AC139" s="24">
        <v>3</v>
      </c>
      <c r="AD139" s="24">
        <v>1</v>
      </c>
      <c r="AE139" s="24">
        <v>1</v>
      </c>
      <c r="AF139" s="24">
        <v>4</v>
      </c>
      <c r="AG139" s="24">
        <v>4</v>
      </c>
      <c r="AH139" s="24">
        <v>4</v>
      </c>
      <c r="AI139" s="24">
        <v>3</v>
      </c>
      <c r="AJ139" s="24">
        <v>2</v>
      </c>
      <c r="AK139" s="24">
        <v>4</v>
      </c>
      <c r="AL139" s="24">
        <v>3</v>
      </c>
      <c r="AM139" s="24">
        <v>2</v>
      </c>
      <c r="AN139" s="24">
        <v>2</v>
      </c>
      <c r="AO139" s="24">
        <v>1</v>
      </c>
      <c r="AP139" s="24">
        <v>1</v>
      </c>
      <c r="AQ139" s="24">
        <v>1</v>
      </c>
      <c r="AR139" s="24">
        <v>2</v>
      </c>
      <c r="AS139" s="24">
        <v>4</v>
      </c>
      <c r="AT139" s="24">
        <v>3</v>
      </c>
      <c r="AU139" s="24">
        <v>3</v>
      </c>
      <c r="AV139" s="24">
        <v>2</v>
      </c>
      <c r="AW139" s="24">
        <v>2</v>
      </c>
      <c r="AX139" s="24">
        <v>3</v>
      </c>
      <c r="AY139" s="24">
        <v>3</v>
      </c>
      <c r="AZ139" s="24">
        <v>1</v>
      </c>
      <c r="BA139" s="24">
        <v>4</v>
      </c>
      <c r="BB139" s="23"/>
      <c r="BC139" s="23"/>
      <c r="BD139" s="23"/>
      <c r="BE139" s="24">
        <v>3</v>
      </c>
      <c r="BF139" s="24">
        <v>3</v>
      </c>
      <c r="BG139" s="24">
        <v>4</v>
      </c>
      <c r="BH139" s="24">
        <v>5</v>
      </c>
      <c r="BI139" s="24">
        <v>3</v>
      </c>
      <c r="BJ139" s="24">
        <v>4</v>
      </c>
      <c r="BK139" s="24" t="s">
        <v>85</v>
      </c>
      <c r="BL139" s="24" t="s">
        <v>85</v>
      </c>
      <c r="BM139" s="24" t="s">
        <v>85</v>
      </c>
      <c r="BN139" s="24" t="s">
        <v>86</v>
      </c>
      <c r="BO139" s="24" t="s">
        <v>85</v>
      </c>
      <c r="BP139" s="24" t="s">
        <v>86</v>
      </c>
      <c r="BQ139" s="24" t="s">
        <v>125</v>
      </c>
      <c r="BR139" s="24" t="s">
        <v>85</v>
      </c>
      <c r="BS139" s="24" t="s">
        <v>85</v>
      </c>
      <c r="BT139" s="24" t="s">
        <v>85</v>
      </c>
      <c r="BU139" s="24" t="s">
        <v>85</v>
      </c>
      <c r="BV139" s="24" t="s">
        <v>271</v>
      </c>
      <c r="BW139" s="24" t="s">
        <v>105</v>
      </c>
      <c r="BX139" s="24" t="s">
        <v>106</v>
      </c>
      <c r="BY139" s="24" t="s">
        <v>159</v>
      </c>
      <c r="BZ139" s="24" t="s">
        <v>679</v>
      </c>
      <c r="CA139" s="24" t="s">
        <v>109</v>
      </c>
      <c r="CB139" s="24" t="s">
        <v>7751</v>
      </c>
      <c r="CC139" s="24" t="s">
        <v>7752</v>
      </c>
      <c r="CD139" s="24" t="s">
        <v>193</v>
      </c>
      <c r="CE139" s="24" t="s">
        <v>222</v>
      </c>
      <c r="CF139" s="24" t="s">
        <v>114</v>
      </c>
      <c r="CG139" s="24" t="s">
        <v>115</v>
      </c>
      <c r="CH139" s="24" t="s">
        <v>85</v>
      </c>
      <c r="CI139" s="23"/>
      <c r="CJ139" s="23"/>
      <c r="CK139" s="24">
        <v>3</v>
      </c>
      <c r="CL139" s="24">
        <v>2</v>
      </c>
      <c r="CM139" s="24">
        <v>2</v>
      </c>
      <c r="CN139" s="23"/>
    </row>
    <row r="140" spans="1:92" x14ac:dyDescent="0.2">
      <c r="A140" s="25">
        <v>42381.859774756944</v>
      </c>
      <c r="B140" s="24">
        <v>2</v>
      </c>
      <c r="C140" s="24">
        <v>5</v>
      </c>
      <c r="D140" s="24">
        <v>4</v>
      </c>
      <c r="E140" s="24">
        <v>3</v>
      </c>
      <c r="F140" s="24">
        <v>4</v>
      </c>
      <c r="G140" s="24">
        <v>4</v>
      </c>
      <c r="H140" s="24">
        <v>1</v>
      </c>
      <c r="I140" s="24">
        <v>5</v>
      </c>
      <c r="J140" s="24">
        <v>2</v>
      </c>
      <c r="K140" s="24">
        <v>3</v>
      </c>
      <c r="L140" s="24">
        <v>3</v>
      </c>
      <c r="M140" s="24">
        <v>5</v>
      </c>
      <c r="N140" s="24">
        <v>1</v>
      </c>
      <c r="O140" s="24">
        <v>3</v>
      </c>
      <c r="P140" s="24">
        <v>2</v>
      </c>
      <c r="Q140" s="24">
        <v>4</v>
      </c>
      <c r="R140" s="24">
        <v>1</v>
      </c>
      <c r="S140" s="24">
        <v>4</v>
      </c>
      <c r="T140" s="24">
        <v>2</v>
      </c>
      <c r="U140" s="23"/>
      <c r="V140" s="23"/>
      <c r="W140" s="24">
        <v>3</v>
      </c>
      <c r="X140" s="24">
        <v>3</v>
      </c>
      <c r="Y140" s="24">
        <v>4</v>
      </c>
      <c r="Z140" s="24">
        <v>4</v>
      </c>
      <c r="AA140" s="24">
        <v>3</v>
      </c>
      <c r="AB140" s="24">
        <v>2</v>
      </c>
      <c r="AC140" s="24">
        <v>4</v>
      </c>
      <c r="AD140" s="24">
        <v>5</v>
      </c>
      <c r="AE140" s="24">
        <v>3</v>
      </c>
      <c r="AF140" s="24">
        <v>4</v>
      </c>
      <c r="AG140" s="24">
        <v>5</v>
      </c>
      <c r="AH140" s="24">
        <v>4</v>
      </c>
      <c r="AI140" s="24">
        <v>3</v>
      </c>
      <c r="AJ140" s="24">
        <v>3</v>
      </c>
      <c r="AK140" s="24">
        <v>5</v>
      </c>
      <c r="AL140" s="24">
        <v>4</v>
      </c>
      <c r="AM140" s="24">
        <v>4</v>
      </c>
      <c r="AN140" s="24">
        <v>4</v>
      </c>
      <c r="AO140" s="24">
        <v>2</v>
      </c>
      <c r="AP140" s="24">
        <v>5</v>
      </c>
      <c r="AQ140" s="24">
        <v>1</v>
      </c>
      <c r="AR140" s="24">
        <v>3</v>
      </c>
      <c r="AS140" s="24">
        <v>3</v>
      </c>
      <c r="AT140" s="24">
        <v>5</v>
      </c>
      <c r="AU140" s="24">
        <v>1</v>
      </c>
      <c r="AV140" s="24">
        <v>2</v>
      </c>
      <c r="AW140" s="24">
        <v>2</v>
      </c>
      <c r="AX140" s="24">
        <v>4</v>
      </c>
      <c r="AY140" s="24">
        <v>2</v>
      </c>
      <c r="AZ140" s="24">
        <v>3</v>
      </c>
      <c r="BA140" s="24">
        <v>3</v>
      </c>
      <c r="BB140" s="23"/>
      <c r="BC140" s="23"/>
      <c r="BD140" s="23"/>
      <c r="BE140" s="24">
        <v>5</v>
      </c>
      <c r="BF140" s="24">
        <v>4</v>
      </c>
      <c r="BG140" s="24">
        <v>5</v>
      </c>
      <c r="BH140" s="24">
        <v>3</v>
      </c>
      <c r="BI140" s="24">
        <v>5</v>
      </c>
      <c r="BJ140" s="24">
        <v>5</v>
      </c>
      <c r="BK140" s="24" t="s">
        <v>85</v>
      </c>
      <c r="BL140" s="24" t="s">
        <v>85</v>
      </c>
      <c r="BM140" s="24" t="s">
        <v>85</v>
      </c>
      <c r="BN140" s="24" t="s">
        <v>86</v>
      </c>
      <c r="BO140" s="24" t="s">
        <v>86</v>
      </c>
      <c r="BP140" s="24" t="s">
        <v>86</v>
      </c>
      <c r="BQ140" s="24" t="s">
        <v>86</v>
      </c>
      <c r="BR140" s="24" t="s">
        <v>86</v>
      </c>
      <c r="BS140" s="24" t="s">
        <v>86</v>
      </c>
      <c r="BT140" s="24" t="s">
        <v>86</v>
      </c>
      <c r="BU140" s="24" t="s">
        <v>85</v>
      </c>
      <c r="BV140" s="24" t="s">
        <v>271</v>
      </c>
      <c r="BW140" s="24" t="s">
        <v>105</v>
      </c>
      <c r="BX140" s="24" t="s">
        <v>528</v>
      </c>
      <c r="BY140" s="24" t="s">
        <v>159</v>
      </c>
      <c r="BZ140" s="24" t="s">
        <v>160</v>
      </c>
      <c r="CA140" s="24" t="s">
        <v>135</v>
      </c>
      <c r="CB140" s="24" t="s">
        <v>110</v>
      </c>
      <c r="CC140" s="24" t="s">
        <v>7753</v>
      </c>
      <c r="CD140" s="24" t="s">
        <v>138</v>
      </c>
      <c r="CE140" s="24" t="s">
        <v>718</v>
      </c>
      <c r="CF140" s="24" t="s">
        <v>114</v>
      </c>
      <c r="CG140" s="24" t="s">
        <v>115</v>
      </c>
      <c r="CH140" s="24" t="s">
        <v>86</v>
      </c>
      <c r="CI140" s="23"/>
      <c r="CJ140" s="23"/>
      <c r="CK140" s="24">
        <v>3</v>
      </c>
      <c r="CL140" s="24">
        <v>4</v>
      </c>
      <c r="CM140" s="24" t="s">
        <v>118</v>
      </c>
      <c r="CN140" s="23"/>
    </row>
    <row r="141" spans="1:92" x14ac:dyDescent="0.2">
      <c r="A141" s="25">
        <v>42381.908235543982</v>
      </c>
      <c r="B141" s="24">
        <v>3</v>
      </c>
      <c r="C141" s="24">
        <v>5</v>
      </c>
      <c r="D141" s="24">
        <v>3</v>
      </c>
      <c r="E141" s="24">
        <v>4</v>
      </c>
      <c r="F141" s="24">
        <v>2</v>
      </c>
      <c r="G141" s="24">
        <v>4</v>
      </c>
      <c r="H141" s="24">
        <v>1</v>
      </c>
      <c r="I141" s="24">
        <v>3</v>
      </c>
      <c r="J141" s="24">
        <v>3</v>
      </c>
      <c r="K141" s="24">
        <v>1</v>
      </c>
      <c r="L141" s="24">
        <v>2</v>
      </c>
      <c r="M141" s="24">
        <v>4</v>
      </c>
      <c r="N141" s="24">
        <v>2</v>
      </c>
      <c r="O141" s="24">
        <v>3</v>
      </c>
      <c r="P141" s="24">
        <v>3</v>
      </c>
      <c r="Q141" s="24">
        <v>2</v>
      </c>
      <c r="R141" s="24">
        <v>4</v>
      </c>
      <c r="S141" s="24">
        <v>3</v>
      </c>
      <c r="T141" s="24">
        <v>1</v>
      </c>
      <c r="U141" s="23"/>
      <c r="V141" s="23"/>
      <c r="W141" s="24">
        <v>4</v>
      </c>
      <c r="X141" s="24">
        <v>3</v>
      </c>
      <c r="Y141" s="24">
        <v>5</v>
      </c>
      <c r="Z141" s="24">
        <v>4</v>
      </c>
      <c r="AA141" s="24">
        <v>4</v>
      </c>
      <c r="AB141" s="24">
        <v>2</v>
      </c>
      <c r="AC141" s="24">
        <v>4</v>
      </c>
      <c r="AD141" s="24">
        <v>2</v>
      </c>
      <c r="AE141" s="24">
        <v>3</v>
      </c>
      <c r="AF141" s="24">
        <v>3</v>
      </c>
      <c r="AG141" s="24">
        <v>3</v>
      </c>
      <c r="AH141" s="24">
        <v>4</v>
      </c>
      <c r="AI141" s="24">
        <v>4</v>
      </c>
      <c r="AJ141" s="24">
        <v>3</v>
      </c>
      <c r="AK141" s="24">
        <v>5</v>
      </c>
      <c r="AL141" s="24">
        <v>4</v>
      </c>
      <c r="AM141" s="24">
        <v>1</v>
      </c>
      <c r="AN141" s="24">
        <v>4</v>
      </c>
      <c r="AO141" s="24">
        <v>1</v>
      </c>
      <c r="AP141" s="24">
        <v>2</v>
      </c>
      <c r="AQ141" s="24">
        <v>3</v>
      </c>
      <c r="AR141" s="24">
        <v>1</v>
      </c>
      <c r="AS141" s="24">
        <v>1</v>
      </c>
      <c r="AT141" s="24">
        <v>5</v>
      </c>
      <c r="AU141" s="24">
        <v>1</v>
      </c>
      <c r="AV141" s="24">
        <v>3</v>
      </c>
      <c r="AW141" s="24">
        <v>4</v>
      </c>
      <c r="AX141" s="24">
        <v>3</v>
      </c>
      <c r="AY141" s="24">
        <v>3</v>
      </c>
      <c r="AZ141" s="24">
        <v>4</v>
      </c>
      <c r="BA141" s="24">
        <v>2</v>
      </c>
      <c r="BB141" s="23"/>
      <c r="BC141" s="23"/>
      <c r="BD141" s="23"/>
      <c r="BE141" s="24">
        <v>4</v>
      </c>
      <c r="BF141" s="24">
        <v>2</v>
      </c>
      <c r="BG141" s="24">
        <v>3</v>
      </c>
      <c r="BH141" s="24">
        <v>3</v>
      </c>
      <c r="BI141" s="24">
        <v>3</v>
      </c>
      <c r="BJ141" s="24">
        <v>2</v>
      </c>
      <c r="BK141" s="24" t="s">
        <v>86</v>
      </c>
      <c r="BL141" s="24" t="s">
        <v>85</v>
      </c>
      <c r="BM141" s="24" t="s">
        <v>86</v>
      </c>
      <c r="BN141" s="24" t="s">
        <v>86</v>
      </c>
      <c r="BO141" s="24" t="s">
        <v>85</v>
      </c>
      <c r="BP141" s="24" t="s">
        <v>85</v>
      </c>
      <c r="BQ141" s="24" t="s">
        <v>85</v>
      </c>
      <c r="BR141" s="24" t="s">
        <v>85</v>
      </c>
      <c r="BS141" s="24" t="s">
        <v>85</v>
      </c>
      <c r="BT141" s="24" t="s">
        <v>85</v>
      </c>
      <c r="BU141" s="24" t="s">
        <v>85</v>
      </c>
      <c r="BV141" s="24" t="s">
        <v>104</v>
      </c>
      <c r="BW141" s="24" t="s">
        <v>970</v>
      </c>
      <c r="BX141" s="24" t="s">
        <v>106</v>
      </c>
      <c r="BY141" s="24" t="s">
        <v>107</v>
      </c>
      <c r="BZ141" s="24" t="s">
        <v>160</v>
      </c>
      <c r="CA141" s="24" t="s">
        <v>109</v>
      </c>
      <c r="CB141" s="24" t="s">
        <v>110</v>
      </c>
      <c r="CC141" s="24" t="s">
        <v>7754</v>
      </c>
      <c r="CD141" s="24" t="s">
        <v>138</v>
      </c>
      <c r="CE141" s="24" t="s">
        <v>7755</v>
      </c>
      <c r="CF141" s="24" t="s">
        <v>114</v>
      </c>
      <c r="CG141" s="24" t="s">
        <v>115</v>
      </c>
      <c r="CH141" s="24" t="s">
        <v>85</v>
      </c>
      <c r="CI141" s="23"/>
      <c r="CJ141" s="23"/>
      <c r="CK141" s="24">
        <v>3</v>
      </c>
      <c r="CL141" s="24">
        <v>2</v>
      </c>
      <c r="CM141" s="24">
        <v>2</v>
      </c>
      <c r="CN141" s="23"/>
    </row>
    <row r="142" spans="1:92" x14ac:dyDescent="0.2">
      <c r="A142" s="25">
        <v>42381.909215</v>
      </c>
      <c r="B142" s="24">
        <v>2</v>
      </c>
      <c r="C142" s="24">
        <v>4</v>
      </c>
      <c r="D142" s="24">
        <v>4</v>
      </c>
      <c r="E142" s="24">
        <v>1</v>
      </c>
      <c r="F142" s="24">
        <v>2</v>
      </c>
      <c r="G142" s="24">
        <v>3</v>
      </c>
      <c r="H142" s="24">
        <v>4</v>
      </c>
      <c r="I142" s="24">
        <v>3</v>
      </c>
      <c r="J142" s="24">
        <v>4</v>
      </c>
      <c r="K142" s="24">
        <v>1</v>
      </c>
      <c r="L142" s="24">
        <v>2</v>
      </c>
      <c r="M142" s="24">
        <v>1</v>
      </c>
      <c r="N142" s="24">
        <v>3</v>
      </c>
      <c r="O142" s="24">
        <v>4</v>
      </c>
      <c r="P142" s="24">
        <v>3</v>
      </c>
      <c r="Q142" s="24">
        <v>3</v>
      </c>
      <c r="R142" s="24">
        <v>3</v>
      </c>
      <c r="S142" s="24">
        <v>3</v>
      </c>
      <c r="T142" s="24">
        <v>1</v>
      </c>
      <c r="U142" s="23"/>
      <c r="V142" s="23"/>
      <c r="W142" s="24">
        <v>2</v>
      </c>
      <c r="X142" s="24">
        <v>2</v>
      </c>
      <c r="Y142" s="24">
        <v>4</v>
      </c>
      <c r="Z142" s="24">
        <v>2</v>
      </c>
      <c r="AA142" s="24">
        <v>4</v>
      </c>
      <c r="AB142" s="24">
        <v>2</v>
      </c>
      <c r="AC142" s="24">
        <v>3</v>
      </c>
      <c r="AD142" s="24">
        <v>4</v>
      </c>
      <c r="AE142" s="24">
        <v>4</v>
      </c>
      <c r="AF142" s="24">
        <v>4</v>
      </c>
      <c r="AG142" s="24">
        <v>4</v>
      </c>
      <c r="AH142" s="24">
        <v>4</v>
      </c>
      <c r="AI142" s="24">
        <v>4</v>
      </c>
      <c r="AJ142" s="24">
        <v>2</v>
      </c>
      <c r="AK142" s="24">
        <v>4</v>
      </c>
      <c r="AL142" s="24">
        <v>2</v>
      </c>
      <c r="AM142" s="24">
        <v>3</v>
      </c>
      <c r="AN142" s="24">
        <v>3</v>
      </c>
      <c r="AO142" s="24">
        <v>4</v>
      </c>
      <c r="AP142" s="24">
        <v>3</v>
      </c>
      <c r="AQ142" s="24">
        <v>4</v>
      </c>
      <c r="AR142" s="24">
        <v>1</v>
      </c>
      <c r="AS142" s="24">
        <v>2</v>
      </c>
      <c r="AT142" s="24">
        <v>1</v>
      </c>
      <c r="AU142" s="24">
        <v>3</v>
      </c>
      <c r="AV142" s="24">
        <v>4</v>
      </c>
      <c r="AW142" s="24">
        <v>2</v>
      </c>
      <c r="AX142" s="24">
        <v>4</v>
      </c>
      <c r="AY142" s="24">
        <v>4</v>
      </c>
      <c r="AZ142" s="24">
        <v>4</v>
      </c>
      <c r="BA142" s="24">
        <v>1</v>
      </c>
      <c r="BB142" s="23"/>
      <c r="BC142" s="23"/>
      <c r="BD142" s="23"/>
      <c r="BE142" s="24">
        <v>4</v>
      </c>
      <c r="BF142" s="24">
        <v>4</v>
      </c>
      <c r="BG142" s="24">
        <v>4</v>
      </c>
      <c r="BH142" s="24">
        <v>3</v>
      </c>
      <c r="BI142" s="24">
        <v>3</v>
      </c>
      <c r="BJ142" s="24">
        <v>4</v>
      </c>
      <c r="BK142" s="24" t="s">
        <v>86</v>
      </c>
      <c r="BL142" s="24" t="s">
        <v>86</v>
      </c>
      <c r="BM142" s="24" t="s">
        <v>85</v>
      </c>
      <c r="BN142" s="24" t="s">
        <v>85</v>
      </c>
      <c r="BO142" s="24" t="s">
        <v>86</v>
      </c>
      <c r="BP142" s="24" t="s">
        <v>85</v>
      </c>
      <c r="BQ142" s="24" t="s">
        <v>125</v>
      </c>
      <c r="BR142" s="24" t="s">
        <v>86</v>
      </c>
      <c r="BS142" s="24" t="s">
        <v>86</v>
      </c>
      <c r="BT142" s="24" t="s">
        <v>86</v>
      </c>
      <c r="BU142" s="24" t="s">
        <v>383</v>
      </c>
      <c r="BV142" s="23"/>
      <c r="BW142" s="23"/>
      <c r="BX142" s="23"/>
      <c r="BY142" s="24" t="s">
        <v>159</v>
      </c>
      <c r="BZ142" s="24" t="s">
        <v>160</v>
      </c>
      <c r="CA142" s="24" t="s">
        <v>109</v>
      </c>
      <c r="CB142" s="24" t="s">
        <v>110</v>
      </c>
      <c r="CC142" s="24" t="s">
        <v>7756</v>
      </c>
      <c r="CD142" s="24" t="s">
        <v>164</v>
      </c>
      <c r="CE142" s="24" t="s">
        <v>7757</v>
      </c>
      <c r="CF142" s="24" t="s">
        <v>114</v>
      </c>
      <c r="CG142" s="24" t="s">
        <v>115</v>
      </c>
      <c r="CH142" s="24" t="s">
        <v>125</v>
      </c>
      <c r="CI142" s="23"/>
      <c r="CJ142" s="24" t="s">
        <v>7758</v>
      </c>
      <c r="CK142" s="24">
        <v>3</v>
      </c>
      <c r="CL142" s="24">
        <v>3</v>
      </c>
      <c r="CM142" s="24">
        <v>2</v>
      </c>
      <c r="CN142" s="23"/>
    </row>
    <row r="143" spans="1:92" x14ac:dyDescent="0.2">
      <c r="A143" s="25">
        <v>42381.933692905091</v>
      </c>
      <c r="B143" s="24">
        <v>1</v>
      </c>
      <c r="C143" s="24">
        <v>1</v>
      </c>
      <c r="D143" s="24">
        <v>1</v>
      </c>
      <c r="E143" s="24">
        <v>1</v>
      </c>
      <c r="F143" s="24">
        <v>1</v>
      </c>
      <c r="G143" s="24">
        <v>3</v>
      </c>
      <c r="H143" s="24">
        <v>1</v>
      </c>
      <c r="I143" s="24">
        <v>1</v>
      </c>
      <c r="J143" s="24">
        <v>1</v>
      </c>
      <c r="K143" s="24">
        <v>3</v>
      </c>
      <c r="L143" s="24">
        <v>1</v>
      </c>
      <c r="M143" s="24">
        <v>3</v>
      </c>
      <c r="N143" s="24">
        <v>1</v>
      </c>
      <c r="O143" s="24">
        <v>2</v>
      </c>
      <c r="P143" s="24">
        <v>1</v>
      </c>
      <c r="Q143" s="24">
        <v>1</v>
      </c>
      <c r="R143" s="24">
        <v>1</v>
      </c>
      <c r="S143" s="24">
        <v>1</v>
      </c>
      <c r="T143" s="24">
        <v>1</v>
      </c>
      <c r="U143" s="23"/>
      <c r="V143" s="23"/>
      <c r="W143" s="24">
        <v>5</v>
      </c>
      <c r="X143" s="24">
        <v>1</v>
      </c>
      <c r="Y143" s="24">
        <v>1</v>
      </c>
      <c r="Z143" s="24">
        <v>1</v>
      </c>
      <c r="AA143" s="24">
        <v>5</v>
      </c>
      <c r="AB143" s="24">
        <v>1</v>
      </c>
      <c r="AC143" s="24">
        <v>5</v>
      </c>
      <c r="AD143" s="24">
        <v>5</v>
      </c>
      <c r="AE143" s="24">
        <v>1</v>
      </c>
      <c r="AF143" s="24">
        <v>1</v>
      </c>
      <c r="AG143" s="24">
        <v>1</v>
      </c>
      <c r="AH143" s="24">
        <v>5</v>
      </c>
      <c r="AI143" s="24">
        <v>5</v>
      </c>
      <c r="AJ143" s="24">
        <v>1</v>
      </c>
      <c r="AK143" s="24">
        <v>1</v>
      </c>
      <c r="AL143" s="24">
        <v>1</v>
      </c>
      <c r="AM143" s="24">
        <v>1</v>
      </c>
      <c r="AN143" s="24">
        <v>3</v>
      </c>
      <c r="AO143" s="24">
        <v>1</v>
      </c>
      <c r="AP143" s="24">
        <v>1</v>
      </c>
      <c r="AQ143" s="24">
        <v>1</v>
      </c>
      <c r="AR143" s="24">
        <v>3</v>
      </c>
      <c r="AS143" s="24">
        <v>1</v>
      </c>
      <c r="AT143" s="24">
        <v>5</v>
      </c>
      <c r="AU143" s="24">
        <v>1</v>
      </c>
      <c r="AV143" s="24">
        <v>3</v>
      </c>
      <c r="AW143" s="24">
        <v>1</v>
      </c>
      <c r="AX143" s="24">
        <v>1</v>
      </c>
      <c r="AY143" s="24">
        <v>1</v>
      </c>
      <c r="AZ143" s="24">
        <v>1</v>
      </c>
      <c r="BA143" s="24">
        <v>1</v>
      </c>
      <c r="BB143" s="23"/>
      <c r="BC143" s="23"/>
      <c r="BD143" s="23"/>
      <c r="BE143" s="24">
        <v>2</v>
      </c>
      <c r="BF143" s="24">
        <v>5</v>
      </c>
      <c r="BG143" s="24">
        <v>5</v>
      </c>
      <c r="BH143" s="24">
        <v>2</v>
      </c>
      <c r="BI143" s="24">
        <v>2</v>
      </c>
      <c r="BJ143" s="24">
        <v>2</v>
      </c>
      <c r="BK143" s="24" t="s">
        <v>86</v>
      </c>
      <c r="BL143" s="24" t="s">
        <v>86</v>
      </c>
      <c r="BM143" s="24" t="s">
        <v>85</v>
      </c>
      <c r="BN143" s="24" t="s">
        <v>86</v>
      </c>
      <c r="BO143" s="24" t="s">
        <v>85</v>
      </c>
      <c r="BP143" s="24" t="s">
        <v>86</v>
      </c>
      <c r="BQ143" s="24" t="s">
        <v>86</v>
      </c>
      <c r="BR143" s="24" t="s">
        <v>86</v>
      </c>
      <c r="BS143" s="24" t="s">
        <v>86</v>
      </c>
      <c r="BT143" s="24" t="s">
        <v>86</v>
      </c>
      <c r="BU143" s="24" t="s">
        <v>85</v>
      </c>
      <c r="BV143" s="24" t="s">
        <v>185</v>
      </c>
      <c r="BW143" s="24" t="s">
        <v>105</v>
      </c>
      <c r="BX143" s="24" t="s">
        <v>106</v>
      </c>
      <c r="BY143" s="24" t="s">
        <v>107</v>
      </c>
      <c r="BZ143" s="24" t="s">
        <v>134</v>
      </c>
      <c r="CA143" s="24" t="s">
        <v>109</v>
      </c>
      <c r="CB143" s="24" t="s">
        <v>7397</v>
      </c>
      <c r="CC143" s="23"/>
      <c r="CD143" s="24" t="s">
        <v>138</v>
      </c>
      <c r="CE143" s="24" t="s">
        <v>306</v>
      </c>
      <c r="CF143" s="24" t="s">
        <v>114</v>
      </c>
      <c r="CG143" s="24" t="s">
        <v>115</v>
      </c>
      <c r="CH143" s="24" t="s">
        <v>86</v>
      </c>
      <c r="CI143" s="23"/>
      <c r="CJ143" s="23"/>
      <c r="CK143" s="24">
        <v>1</v>
      </c>
      <c r="CL143" s="24">
        <v>1</v>
      </c>
      <c r="CM143" s="24">
        <v>1</v>
      </c>
      <c r="CN143" s="23"/>
    </row>
    <row r="144" spans="1:92" x14ac:dyDescent="0.2">
      <c r="A144" s="25">
        <v>42381.955446018517</v>
      </c>
      <c r="B144" s="24">
        <v>1</v>
      </c>
      <c r="C144" s="24">
        <v>3</v>
      </c>
      <c r="D144" s="24">
        <v>2</v>
      </c>
      <c r="E144" s="24">
        <v>1</v>
      </c>
      <c r="F144" s="24">
        <v>3</v>
      </c>
      <c r="G144" s="24">
        <v>2</v>
      </c>
      <c r="H144" s="24">
        <v>1</v>
      </c>
      <c r="I144" s="24">
        <v>3</v>
      </c>
      <c r="J144" s="24">
        <v>3</v>
      </c>
      <c r="K144" s="24">
        <v>3</v>
      </c>
      <c r="L144" s="24">
        <v>4</v>
      </c>
      <c r="M144" s="24">
        <v>3</v>
      </c>
      <c r="N144" s="24">
        <v>2</v>
      </c>
      <c r="O144" s="24">
        <v>4</v>
      </c>
      <c r="P144" s="24">
        <v>3</v>
      </c>
      <c r="Q144" s="24">
        <v>5</v>
      </c>
      <c r="R144" s="24">
        <v>4</v>
      </c>
      <c r="S144" s="24">
        <v>1</v>
      </c>
      <c r="T144" s="24">
        <v>5</v>
      </c>
      <c r="U144" s="23"/>
      <c r="V144" s="23"/>
      <c r="W144" s="24">
        <v>4</v>
      </c>
      <c r="X144" s="24">
        <v>4</v>
      </c>
      <c r="Y144" s="24">
        <v>3</v>
      </c>
      <c r="Z144" s="24">
        <v>4</v>
      </c>
      <c r="AA144" s="24">
        <v>5</v>
      </c>
      <c r="AB144" s="24">
        <v>3</v>
      </c>
      <c r="AC144" s="24">
        <v>4</v>
      </c>
      <c r="AD144" s="24">
        <v>4</v>
      </c>
      <c r="AE144" s="24">
        <v>4</v>
      </c>
      <c r="AF144" s="24">
        <v>4</v>
      </c>
      <c r="AG144" s="24">
        <v>5</v>
      </c>
      <c r="AH144" s="24">
        <v>4</v>
      </c>
      <c r="AI144" s="24">
        <v>3</v>
      </c>
      <c r="AJ144" s="24">
        <v>2</v>
      </c>
      <c r="AK144" s="24">
        <v>4</v>
      </c>
      <c r="AL144" s="24">
        <v>2</v>
      </c>
      <c r="AM144" s="24">
        <v>4</v>
      </c>
      <c r="AN144" s="24">
        <v>2</v>
      </c>
      <c r="AO144" s="24">
        <v>2</v>
      </c>
      <c r="AP144" s="24">
        <v>3</v>
      </c>
      <c r="AQ144" s="24">
        <v>4</v>
      </c>
      <c r="AR144" s="24">
        <v>3</v>
      </c>
      <c r="AS144" s="24">
        <v>3</v>
      </c>
      <c r="AT144" s="24">
        <v>3</v>
      </c>
      <c r="AU144" s="24">
        <v>2</v>
      </c>
      <c r="AV144" s="24">
        <v>5</v>
      </c>
      <c r="AW144" s="24">
        <v>3</v>
      </c>
      <c r="AX144" s="24">
        <v>5</v>
      </c>
      <c r="AY144" s="24">
        <v>5</v>
      </c>
      <c r="AZ144" s="24">
        <v>2</v>
      </c>
      <c r="BA144" s="24">
        <v>4</v>
      </c>
      <c r="BB144" s="23"/>
      <c r="BC144" s="23"/>
      <c r="BD144" s="23"/>
      <c r="BE144" s="24">
        <v>5</v>
      </c>
      <c r="BF144" s="24">
        <v>5</v>
      </c>
      <c r="BG144" s="24">
        <v>3</v>
      </c>
      <c r="BH144" s="24">
        <v>3</v>
      </c>
      <c r="BI144" s="24">
        <v>4</v>
      </c>
      <c r="BJ144" s="24">
        <v>5</v>
      </c>
      <c r="BK144" s="24" t="s">
        <v>86</v>
      </c>
      <c r="BL144" s="24" t="s">
        <v>86</v>
      </c>
      <c r="BM144" s="24" t="s">
        <v>85</v>
      </c>
      <c r="BN144" s="24" t="s">
        <v>86</v>
      </c>
      <c r="BO144" s="24" t="s">
        <v>85</v>
      </c>
      <c r="BP144" s="24" t="s">
        <v>85</v>
      </c>
      <c r="BQ144" s="24" t="s">
        <v>86</v>
      </c>
      <c r="BR144" s="24" t="s">
        <v>85</v>
      </c>
      <c r="BS144" s="24" t="s">
        <v>85</v>
      </c>
      <c r="BT144" s="24" t="s">
        <v>85</v>
      </c>
      <c r="BU144" s="24" t="s">
        <v>85</v>
      </c>
      <c r="BV144" s="24" t="s">
        <v>271</v>
      </c>
      <c r="BW144" s="24" t="s">
        <v>105</v>
      </c>
      <c r="BX144" s="24" t="s">
        <v>528</v>
      </c>
      <c r="BY144" s="24" t="s">
        <v>107</v>
      </c>
      <c r="BZ144" s="24" t="s">
        <v>108</v>
      </c>
      <c r="CA144" s="24" t="s">
        <v>7759</v>
      </c>
      <c r="CB144" s="24" t="s">
        <v>110</v>
      </c>
      <c r="CC144" s="24" t="s">
        <v>7760</v>
      </c>
      <c r="CD144" s="24" t="s">
        <v>193</v>
      </c>
      <c r="CE144" s="24" t="s">
        <v>222</v>
      </c>
      <c r="CF144" s="24" t="s">
        <v>114</v>
      </c>
      <c r="CG144" s="24" t="s">
        <v>115</v>
      </c>
      <c r="CH144" s="24" t="s">
        <v>85</v>
      </c>
      <c r="CI144" s="23"/>
      <c r="CJ144" s="24" t="s">
        <v>7761</v>
      </c>
      <c r="CK144" s="24">
        <v>2</v>
      </c>
      <c r="CL144" s="24">
        <v>3</v>
      </c>
      <c r="CM144" s="24" t="s">
        <v>118</v>
      </c>
      <c r="CN144" s="23"/>
    </row>
    <row r="145" spans="1:92" x14ac:dyDescent="0.2">
      <c r="A145" s="25">
        <v>42381.989957523147</v>
      </c>
      <c r="B145" s="24" t="s">
        <v>118</v>
      </c>
      <c r="C145" s="24">
        <v>5</v>
      </c>
      <c r="D145" s="24">
        <v>1</v>
      </c>
      <c r="E145" s="24">
        <v>1</v>
      </c>
      <c r="F145" s="24">
        <v>1</v>
      </c>
      <c r="G145" s="24">
        <v>5</v>
      </c>
      <c r="H145" s="24">
        <v>5</v>
      </c>
      <c r="I145" s="24">
        <v>2</v>
      </c>
      <c r="J145" s="24">
        <v>5</v>
      </c>
      <c r="K145" s="24">
        <v>1</v>
      </c>
      <c r="L145" s="24">
        <v>1</v>
      </c>
      <c r="M145" s="24">
        <v>2</v>
      </c>
      <c r="N145" s="24">
        <v>2</v>
      </c>
      <c r="O145" s="24">
        <v>4</v>
      </c>
      <c r="P145" s="24">
        <v>5</v>
      </c>
      <c r="Q145" s="24">
        <v>5</v>
      </c>
      <c r="R145" s="24">
        <v>4</v>
      </c>
      <c r="S145" s="24">
        <v>1</v>
      </c>
      <c r="T145" s="24">
        <v>1</v>
      </c>
      <c r="U145" s="23"/>
      <c r="V145" s="23"/>
      <c r="W145" s="24">
        <v>5</v>
      </c>
      <c r="X145" s="24">
        <v>2</v>
      </c>
      <c r="Y145" s="24">
        <v>5</v>
      </c>
      <c r="Z145" s="24">
        <v>4</v>
      </c>
      <c r="AA145" s="24">
        <v>4</v>
      </c>
      <c r="AB145" s="24">
        <v>2</v>
      </c>
      <c r="AC145" s="24">
        <v>5</v>
      </c>
      <c r="AD145" s="24">
        <v>2</v>
      </c>
      <c r="AE145" s="24" t="s">
        <v>118</v>
      </c>
      <c r="AF145" s="24">
        <v>4</v>
      </c>
      <c r="AG145" s="24">
        <v>4</v>
      </c>
      <c r="AH145" s="24">
        <v>4</v>
      </c>
      <c r="AI145" s="24">
        <v>4</v>
      </c>
      <c r="AJ145" s="24">
        <v>1</v>
      </c>
      <c r="AK145" s="24">
        <v>5</v>
      </c>
      <c r="AL145" s="24">
        <v>1</v>
      </c>
      <c r="AM145" s="24">
        <v>2</v>
      </c>
      <c r="AN145" s="24">
        <v>5</v>
      </c>
      <c r="AO145" s="24">
        <v>5</v>
      </c>
      <c r="AP145" s="24">
        <v>3</v>
      </c>
      <c r="AQ145" s="24">
        <v>5</v>
      </c>
      <c r="AR145" s="24">
        <v>2</v>
      </c>
      <c r="AS145" s="24">
        <v>1</v>
      </c>
      <c r="AT145" s="24">
        <v>3</v>
      </c>
      <c r="AU145" s="24">
        <v>2</v>
      </c>
      <c r="AV145" s="24">
        <v>5</v>
      </c>
      <c r="AW145" s="24">
        <v>5</v>
      </c>
      <c r="AX145" s="24">
        <v>5</v>
      </c>
      <c r="AY145" s="24">
        <v>4</v>
      </c>
      <c r="AZ145" s="24">
        <v>2</v>
      </c>
      <c r="BA145" s="24">
        <v>1</v>
      </c>
      <c r="BB145" s="23"/>
      <c r="BC145" s="23"/>
      <c r="BD145" s="23"/>
      <c r="BE145" s="24">
        <v>5</v>
      </c>
      <c r="BF145" s="24">
        <v>5</v>
      </c>
      <c r="BG145" s="24">
        <v>3</v>
      </c>
      <c r="BH145" s="24">
        <v>2</v>
      </c>
      <c r="BI145" s="24">
        <v>2</v>
      </c>
      <c r="BJ145" s="24">
        <v>4</v>
      </c>
      <c r="BK145" s="24" t="s">
        <v>125</v>
      </c>
      <c r="BL145" s="24" t="s">
        <v>125</v>
      </c>
      <c r="BM145" s="24" t="s">
        <v>125</v>
      </c>
      <c r="BN145" s="24" t="s">
        <v>125</v>
      </c>
      <c r="BO145" s="24" t="s">
        <v>85</v>
      </c>
      <c r="BP145" s="24" t="s">
        <v>86</v>
      </c>
      <c r="BQ145" s="24" t="s">
        <v>125</v>
      </c>
      <c r="BR145" s="24" t="s">
        <v>125</v>
      </c>
      <c r="BS145" s="24" t="s">
        <v>125</v>
      </c>
      <c r="BT145" s="24" t="s">
        <v>125</v>
      </c>
      <c r="BU145" s="24" t="s">
        <v>85</v>
      </c>
      <c r="BV145" s="24" t="s">
        <v>271</v>
      </c>
      <c r="BW145" s="24" t="s">
        <v>105</v>
      </c>
      <c r="BX145" s="24" t="s">
        <v>106</v>
      </c>
      <c r="BY145" s="24" t="s">
        <v>159</v>
      </c>
      <c r="BZ145" s="24" t="s">
        <v>160</v>
      </c>
      <c r="CA145" s="24" t="s">
        <v>3085</v>
      </c>
      <c r="CB145" s="24" t="s">
        <v>110</v>
      </c>
      <c r="CC145" s="24" t="s">
        <v>7762</v>
      </c>
      <c r="CD145" s="24" t="s">
        <v>138</v>
      </c>
      <c r="CE145" s="24" t="s">
        <v>222</v>
      </c>
      <c r="CF145" s="24" t="s">
        <v>7763</v>
      </c>
      <c r="CG145" s="24" t="s">
        <v>7764</v>
      </c>
      <c r="CH145" s="24" t="s">
        <v>125</v>
      </c>
      <c r="CI145" s="23"/>
      <c r="CJ145" s="23"/>
      <c r="CK145" s="24" t="s">
        <v>118</v>
      </c>
      <c r="CL145" s="24">
        <v>2</v>
      </c>
      <c r="CM145" s="24" t="s">
        <v>118</v>
      </c>
      <c r="CN145" s="23"/>
    </row>
    <row r="146" spans="1:92" x14ac:dyDescent="0.2">
      <c r="A146" s="25">
        <v>42382.02670534722</v>
      </c>
      <c r="B146" s="24">
        <v>2</v>
      </c>
      <c r="C146" s="24">
        <v>4</v>
      </c>
      <c r="D146" s="24">
        <v>4</v>
      </c>
      <c r="E146" s="24">
        <v>5</v>
      </c>
      <c r="F146" s="24">
        <v>4</v>
      </c>
      <c r="G146" s="24">
        <v>5</v>
      </c>
      <c r="H146" s="24">
        <v>5</v>
      </c>
      <c r="I146" s="24">
        <v>2</v>
      </c>
      <c r="J146" s="24">
        <v>3</v>
      </c>
      <c r="K146" s="24">
        <v>2</v>
      </c>
      <c r="L146" s="24">
        <v>5</v>
      </c>
      <c r="M146" s="24">
        <v>5</v>
      </c>
      <c r="N146" s="24">
        <v>1</v>
      </c>
      <c r="O146" s="24">
        <v>4</v>
      </c>
      <c r="P146" s="24">
        <v>4</v>
      </c>
      <c r="Q146" s="24">
        <v>5</v>
      </c>
      <c r="R146" s="24">
        <v>3</v>
      </c>
      <c r="S146" s="24">
        <v>3</v>
      </c>
      <c r="T146" s="24">
        <v>5</v>
      </c>
      <c r="U146" s="23"/>
      <c r="V146" s="23"/>
      <c r="W146" s="24">
        <v>4</v>
      </c>
      <c r="X146" s="24">
        <v>2</v>
      </c>
      <c r="Y146" s="24">
        <v>4</v>
      </c>
      <c r="Z146" s="24">
        <v>4</v>
      </c>
      <c r="AA146" s="24">
        <v>4</v>
      </c>
      <c r="AB146" s="24">
        <v>2</v>
      </c>
      <c r="AC146" s="24">
        <v>4</v>
      </c>
      <c r="AD146" s="24">
        <v>2</v>
      </c>
      <c r="AE146" s="24">
        <v>1</v>
      </c>
      <c r="AF146" s="24">
        <v>1</v>
      </c>
      <c r="AG146" s="24">
        <v>1</v>
      </c>
      <c r="AH146" s="24">
        <v>4</v>
      </c>
      <c r="AI146" s="24">
        <v>4</v>
      </c>
      <c r="AJ146" s="24">
        <v>2</v>
      </c>
      <c r="AK146" s="24">
        <v>5</v>
      </c>
      <c r="AL146" s="24">
        <v>5</v>
      </c>
      <c r="AM146" s="24">
        <v>5</v>
      </c>
      <c r="AN146" s="24">
        <v>5</v>
      </c>
      <c r="AO146" s="24">
        <v>5</v>
      </c>
      <c r="AP146" s="24">
        <v>5</v>
      </c>
      <c r="AQ146" s="24">
        <v>3</v>
      </c>
      <c r="AR146" s="24">
        <v>2</v>
      </c>
      <c r="AS146" s="24">
        <v>5</v>
      </c>
      <c r="AT146" s="24">
        <v>5</v>
      </c>
      <c r="AU146" s="24">
        <v>1</v>
      </c>
      <c r="AV146" s="24">
        <v>5</v>
      </c>
      <c r="AW146" s="24">
        <v>5</v>
      </c>
      <c r="AX146" s="24">
        <v>5</v>
      </c>
      <c r="AY146" s="24">
        <v>2</v>
      </c>
      <c r="AZ146" s="24">
        <v>2</v>
      </c>
      <c r="BA146" s="24">
        <v>5</v>
      </c>
      <c r="BB146" s="23"/>
      <c r="BC146" s="23"/>
      <c r="BD146" s="23"/>
      <c r="BE146" s="24">
        <v>4</v>
      </c>
      <c r="BF146" s="24">
        <v>4</v>
      </c>
      <c r="BG146" s="24">
        <v>4</v>
      </c>
      <c r="BH146" s="24">
        <v>4</v>
      </c>
      <c r="BI146" s="24">
        <v>4</v>
      </c>
      <c r="BJ146" s="24">
        <v>4</v>
      </c>
      <c r="BK146" s="24" t="s">
        <v>86</v>
      </c>
      <c r="BL146" s="24" t="s">
        <v>85</v>
      </c>
      <c r="BM146" s="24" t="s">
        <v>85</v>
      </c>
      <c r="BN146" s="24" t="s">
        <v>86</v>
      </c>
      <c r="BO146" s="24" t="s">
        <v>86</v>
      </c>
      <c r="BP146" s="24" t="s">
        <v>86</v>
      </c>
      <c r="BQ146" s="24" t="s">
        <v>86</v>
      </c>
      <c r="BR146" s="24" t="s">
        <v>86</v>
      </c>
      <c r="BS146" s="24" t="s">
        <v>86</v>
      </c>
      <c r="BT146" s="24" t="s">
        <v>86</v>
      </c>
      <c r="BU146" s="24" t="s">
        <v>85</v>
      </c>
      <c r="BV146" s="24" t="s">
        <v>185</v>
      </c>
      <c r="BW146" s="24" t="s">
        <v>105</v>
      </c>
      <c r="BX146" s="24" t="s">
        <v>106</v>
      </c>
      <c r="BY146" s="24" t="s">
        <v>159</v>
      </c>
      <c r="BZ146" s="24" t="s">
        <v>679</v>
      </c>
      <c r="CA146" s="24" t="s">
        <v>5044</v>
      </c>
      <c r="CB146" s="24" t="s">
        <v>110</v>
      </c>
      <c r="CC146" s="24" t="s">
        <v>5046</v>
      </c>
      <c r="CD146" s="24" t="s">
        <v>221</v>
      </c>
      <c r="CE146" s="24" t="s">
        <v>7562</v>
      </c>
      <c r="CF146" s="24" t="s">
        <v>114</v>
      </c>
      <c r="CG146" s="24" t="s">
        <v>115</v>
      </c>
      <c r="CH146" s="24" t="s">
        <v>85</v>
      </c>
      <c r="CI146" s="23"/>
      <c r="CJ146" s="23"/>
      <c r="CK146" s="24">
        <v>1</v>
      </c>
      <c r="CL146" s="24">
        <v>2</v>
      </c>
      <c r="CM146" s="24" t="s">
        <v>118</v>
      </c>
      <c r="CN146" s="23"/>
    </row>
    <row r="147" spans="1:92" x14ac:dyDescent="0.2">
      <c r="A147" s="25">
        <v>42382.389307060184</v>
      </c>
      <c r="B147" s="24">
        <v>1</v>
      </c>
      <c r="C147" s="24">
        <v>5</v>
      </c>
      <c r="D147" s="24">
        <v>1</v>
      </c>
      <c r="E147" s="24">
        <v>2</v>
      </c>
      <c r="F147" s="24" t="s">
        <v>118</v>
      </c>
      <c r="G147" s="24">
        <v>4</v>
      </c>
      <c r="H147" s="24">
        <v>4</v>
      </c>
      <c r="I147" s="24">
        <v>5</v>
      </c>
      <c r="J147" s="24">
        <v>4</v>
      </c>
      <c r="K147" s="24">
        <v>4</v>
      </c>
      <c r="L147" s="24">
        <v>5</v>
      </c>
      <c r="M147" s="24">
        <v>4</v>
      </c>
      <c r="N147" s="24" t="s">
        <v>118</v>
      </c>
      <c r="O147" s="24">
        <v>2</v>
      </c>
      <c r="P147" s="24">
        <v>4</v>
      </c>
      <c r="Q147" s="24">
        <v>3</v>
      </c>
      <c r="R147" s="24" t="s">
        <v>118</v>
      </c>
      <c r="S147" s="24">
        <v>2</v>
      </c>
      <c r="T147" s="24">
        <v>5</v>
      </c>
      <c r="U147" s="23"/>
      <c r="V147" s="23"/>
      <c r="W147" s="24">
        <v>4</v>
      </c>
      <c r="X147" s="24">
        <v>1</v>
      </c>
      <c r="Y147" s="24">
        <v>4</v>
      </c>
      <c r="Z147" s="24">
        <v>4</v>
      </c>
      <c r="AA147" s="24">
        <v>4</v>
      </c>
      <c r="AB147" s="24">
        <v>1</v>
      </c>
      <c r="AC147" s="24">
        <v>4</v>
      </c>
      <c r="AD147" s="24">
        <v>1</v>
      </c>
      <c r="AE147" s="24">
        <v>1</v>
      </c>
      <c r="AF147" s="24">
        <v>4</v>
      </c>
      <c r="AG147" s="24">
        <v>3</v>
      </c>
      <c r="AH147" s="24">
        <v>4</v>
      </c>
      <c r="AI147" s="24">
        <v>4</v>
      </c>
      <c r="AJ147" s="24" t="s">
        <v>118</v>
      </c>
      <c r="AK147" s="24">
        <v>5</v>
      </c>
      <c r="AL147" s="24">
        <v>1</v>
      </c>
      <c r="AM147" s="24">
        <v>1</v>
      </c>
      <c r="AN147" s="24">
        <v>4</v>
      </c>
      <c r="AO147" s="24">
        <v>4</v>
      </c>
      <c r="AP147" s="24">
        <v>4</v>
      </c>
      <c r="AQ147" s="24">
        <v>4</v>
      </c>
      <c r="AR147" s="24">
        <v>4</v>
      </c>
      <c r="AS147" s="24">
        <v>2</v>
      </c>
      <c r="AT147" s="24">
        <v>4</v>
      </c>
      <c r="AU147" s="24">
        <v>1</v>
      </c>
      <c r="AV147" s="24">
        <v>1</v>
      </c>
      <c r="AW147" s="24">
        <v>4</v>
      </c>
      <c r="AX147" s="24">
        <v>1</v>
      </c>
      <c r="AY147" s="24">
        <v>1</v>
      </c>
      <c r="AZ147" s="24">
        <v>1</v>
      </c>
      <c r="BA147" s="24">
        <v>4</v>
      </c>
      <c r="BB147" s="23"/>
      <c r="BC147" s="23"/>
      <c r="BD147" s="23"/>
      <c r="BE147" s="24">
        <v>5</v>
      </c>
      <c r="BF147" s="24">
        <v>5</v>
      </c>
      <c r="BG147" s="24">
        <v>3</v>
      </c>
      <c r="BH147" s="24">
        <v>3</v>
      </c>
      <c r="BI147" s="24">
        <v>3</v>
      </c>
      <c r="BJ147" s="24">
        <v>3</v>
      </c>
      <c r="BK147" s="24" t="s">
        <v>85</v>
      </c>
      <c r="BL147" s="24" t="s">
        <v>85</v>
      </c>
      <c r="BM147" s="24" t="s">
        <v>85</v>
      </c>
      <c r="BN147" s="24" t="s">
        <v>86</v>
      </c>
      <c r="BO147" s="24" t="s">
        <v>85</v>
      </c>
      <c r="BP147" s="24" t="s">
        <v>86</v>
      </c>
      <c r="BQ147" s="24" t="s">
        <v>85</v>
      </c>
      <c r="BR147" s="24" t="s">
        <v>86</v>
      </c>
      <c r="BS147" s="24" t="s">
        <v>86</v>
      </c>
      <c r="BT147" s="24" t="s">
        <v>86</v>
      </c>
      <c r="BU147" s="24" t="s">
        <v>85</v>
      </c>
      <c r="BV147" s="24" t="s">
        <v>940</v>
      </c>
      <c r="BW147" s="24" t="s">
        <v>105</v>
      </c>
      <c r="BX147" s="24" t="s">
        <v>106</v>
      </c>
      <c r="BY147" s="24" t="s">
        <v>107</v>
      </c>
      <c r="BZ147" s="24" t="s">
        <v>134</v>
      </c>
      <c r="CA147" s="24" t="s">
        <v>109</v>
      </c>
      <c r="CB147" s="24" t="s">
        <v>110</v>
      </c>
      <c r="CC147" s="24" t="s">
        <v>7765</v>
      </c>
      <c r="CD147" s="24" t="s">
        <v>221</v>
      </c>
      <c r="CE147" s="24" t="s">
        <v>7543</v>
      </c>
      <c r="CF147" s="24" t="s">
        <v>114</v>
      </c>
      <c r="CG147" s="24" t="s">
        <v>115</v>
      </c>
      <c r="CH147" s="24" t="s">
        <v>86</v>
      </c>
      <c r="CI147" s="23"/>
      <c r="CJ147" s="23"/>
      <c r="CK147" s="24">
        <v>3</v>
      </c>
      <c r="CL147" s="24">
        <v>2</v>
      </c>
      <c r="CM147" s="24">
        <v>1</v>
      </c>
      <c r="CN147" s="23"/>
    </row>
    <row r="148" spans="1:92" x14ac:dyDescent="0.2">
      <c r="A148" s="25">
        <v>42382.399904259262</v>
      </c>
      <c r="B148" s="24">
        <v>1</v>
      </c>
      <c r="C148" s="24">
        <v>5</v>
      </c>
      <c r="D148" s="24">
        <v>5</v>
      </c>
      <c r="E148" s="24">
        <v>1</v>
      </c>
      <c r="F148" s="24">
        <v>1</v>
      </c>
      <c r="G148" s="24">
        <v>5</v>
      </c>
      <c r="H148" s="24">
        <v>2</v>
      </c>
      <c r="I148" s="24">
        <v>2</v>
      </c>
      <c r="J148" s="24">
        <v>1</v>
      </c>
      <c r="K148" s="24">
        <v>5</v>
      </c>
      <c r="L148" s="24">
        <v>2</v>
      </c>
      <c r="M148" s="24">
        <v>1</v>
      </c>
      <c r="N148" s="24">
        <v>2</v>
      </c>
      <c r="O148" s="24">
        <v>1</v>
      </c>
      <c r="P148" s="24">
        <v>2</v>
      </c>
      <c r="Q148" s="24">
        <v>1</v>
      </c>
      <c r="R148" s="24">
        <v>1</v>
      </c>
      <c r="S148" s="24">
        <v>1</v>
      </c>
      <c r="T148" s="24" t="s">
        <v>118</v>
      </c>
      <c r="U148" s="23"/>
      <c r="V148" s="23"/>
      <c r="W148" s="24">
        <v>1</v>
      </c>
      <c r="X148" s="24">
        <v>3</v>
      </c>
      <c r="Y148" s="24">
        <v>4</v>
      </c>
      <c r="Z148" s="24">
        <v>4</v>
      </c>
      <c r="AA148" s="24">
        <v>4</v>
      </c>
      <c r="AB148" s="24">
        <v>1</v>
      </c>
      <c r="AC148" s="24">
        <v>3</v>
      </c>
      <c r="AD148" s="24">
        <v>4</v>
      </c>
      <c r="AE148" s="24">
        <v>2</v>
      </c>
      <c r="AF148" s="24">
        <v>4</v>
      </c>
      <c r="AG148" s="24">
        <v>1</v>
      </c>
      <c r="AH148" s="24">
        <v>5</v>
      </c>
      <c r="AI148" s="24">
        <v>4</v>
      </c>
      <c r="AJ148" s="24">
        <v>1</v>
      </c>
      <c r="AK148" s="24">
        <v>5</v>
      </c>
      <c r="AL148" s="24">
        <v>3</v>
      </c>
      <c r="AM148" s="24">
        <v>1</v>
      </c>
      <c r="AN148" s="24">
        <v>5</v>
      </c>
      <c r="AO148" s="24">
        <v>2</v>
      </c>
      <c r="AP148" s="24">
        <v>2</v>
      </c>
      <c r="AQ148" s="24">
        <v>2</v>
      </c>
      <c r="AR148" s="24">
        <v>5</v>
      </c>
      <c r="AS148" s="24">
        <v>2</v>
      </c>
      <c r="AT148" s="24">
        <v>1</v>
      </c>
      <c r="AU148" s="24">
        <v>2</v>
      </c>
      <c r="AV148" s="24">
        <v>2</v>
      </c>
      <c r="AW148" s="24">
        <v>2</v>
      </c>
      <c r="AX148" s="24">
        <v>3</v>
      </c>
      <c r="AY148" s="24">
        <v>1</v>
      </c>
      <c r="AZ148" s="24">
        <v>1</v>
      </c>
      <c r="BA148" s="24" t="s">
        <v>118</v>
      </c>
      <c r="BB148" s="23"/>
      <c r="BC148" s="23"/>
      <c r="BD148" s="23"/>
      <c r="BE148" s="24">
        <v>4</v>
      </c>
      <c r="BF148" s="24">
        <v>4</v>
      </c>
      <c r="BG148" s="24">
        <v>3</v>
      </c>
      <c r="BH148" s="24">
        <v>4</v>
      </c>
      <c r="BI148" s="24">
        <v>4</v>
      </c>
      <c r="BJ148" s="24">
        <v>4</v>
      </c>
      <c r="BK148" s="24" t="s">
        <v>86</v>
      </c>
      <c r="BL148" s="24" t="s">
        <v>86</v>
      </c>
      <c r="BM148" s="24" t="s">
        <v>86</v>
      </c>
      <c r="BN148" s="24" t="s">
        <v>86</v>
      </c>
      <c r="BO148" s="24" t="s">
        <v>85</v>
      </c>
      <c r="BP148" s="24" t="s">
        <v>86</v>
      </c>
      <c r="BQ148" s="24" t="s">
        <v>125</v>
      </c>
      <c r="BR148" s="24" t="s">
        <v>125</v>
      </c>
      <c r="BS148" s="24" t="s">
        <v>125</v>
      </c>
      <c r="BT148" s="24" t="s">
        <v>125</v>
      </c>
      <c r="BU148" s="24" t="s">
        <v>85</v>
      </c>
      <c r="BV148" s="24" t="s">
        <v>940</v>
      </c>
      <c r="BW148" s="24" t="s">
        <v>105</v>
      </c>
      <c r="BX148" s="24" t="s">
        <v>106</v>
      </c>
      <c r="BY148" s="24" t="s">
        <v>159</v>
      </c>
      <c r="BZ148" s="24" t="s">
        <v>679</v>
      </c>
      <c r="CA148" s="24" t="s">
        <v>109</v>
      </c>
      <c r="CB148" s="24" t="s">
        <v>110</v>
      </c>
      <c r="CC148" s="24" t="s">
        <v>620</v>
      </c>
      <c r="CD148" s="24" t="s">
        <v>164</v>
      </c>
      <c r="CE148" s="24" t="s">
        <v>7671</v>
      </c>
      <c r="CF148" s="24" t="s">
        <v>979</v>
      </c>
      <c r="CG148" s="24" t="s">
        <v>447</v>
      </c>
      <c r="CH148" s="24" t="s">
        <v>125</v>
      </c>
      <c r="CI148" s="23"/>
      <c r="CJ148" s="24" t="s">
        <v>7766</v>
      </c>
      <c r="CK148" s="24">
        <v>4</v>
      </c>
      <c r="CL148" s="24">
        <v>4</v>
      </c>
      <c r="CM148" s="24">
        <v>1</v>
      </c>
      <c r="CN148" s="23"/>
    </row>
    <row r="149" spans="1:92" x14ac:dyDescent="0.2">
      <c r="A149" s="25">
        <v>42382.404927592594</v>
      </c>
      <c r="B149" s="24">
        <v>2</v>
      </c>
      <c r="C149" s="24">
        <v>5</v>
      </c>
      <c r="D149" s="24">
        <v>4</v>
      </c>
      <c r="E149" s="24">
        <v>2</v>
      </c>
      <c r="F149" s="24">
        <v>1</v>
      </c>
      <c r="G149" s="24">
        <v>5</v>
      </c>
      <c r="H149" s="24">
        <v>5</v>
      </c>
      <c r="I149" s="24">
        <v>5</v>
      </c>
      <c r="J149" s="24">
        <v>3</v>
      </c>
      <c r="K149" s="24">
        <v>4</v>
      </c>
      <c r="L149" s="24">
        <v>2</v>
      </c>
      <c r="M149" s="24">
        <v>4</v>
      </c>
      <c r="N149" s="24">
        <v>3</v>
      </c>
      <c r="O149" s="24">
        <v>2</v>
      </c>
      <c r="P149" s="24">
        <v>3</v>
      </c>
      <c r="Q149" s="24">
        <v>3</v>
      </c>
      <c r="R149" s="24">
        <v>2</v>
      </c>
      <c r="S149" s="24">
        <v>1</v>
      </c>
      <c r="T149" s="24">
        <v>5</v>
      </c>
      <c r="U149" s="23"/>
      <c r="V149" s="23"/>
      <c r="W149" s="24">
        <v>5</v>
      </c>
      <c r="X149" s="24">
        <v>3</v>
      </c>
      <c r="Y149" s="24">
        <v>4</v>
      </c>
      <c r="Z149" s="24">
        <v>4</v>
      </c>
      <c r="AA149" s="24">
        <v>5</v>
      </c>
      <c r="AB149" s="24">
        <v>3</v>
      </c>
      <c r="AC149" s="24">
        <v>5</v>
      </c>
      <c r="AD149" s="24">
        <v>4</v>
      </c>
      <c r="AE149" s="24">
        <v>3</v>
      </c>
      <c r="AF149" s="24">
        <v>5</v>
      </c>
      <c r="AG149" s="24">
        <v>5</v>
      </c>
      <c r="AH149" s="24">
        <v>5</v>
      </c>
      <c r="AI149" s="24">
        <v>4</v>
      </c>
      <c r="AJ149" s="24" t="s">
        <v>118</v>
      </c>
      <c r="AK149" s="24">
        <v>5</v>
      </c>
      <c r="AL149" s="24">
        <v>3</v>
      </c>
      <c r="AM149" s="24" t="s">
        <v>118</v>
      </c>
      <c r="AN149" s="24">
        <v>5</v>
      </c>
      <c r="AO149" s="24">
        <v>5</v>
      </c>
      <c r="AP149" s="24">
        <v>5</v>
      </c>
      <c r="AQ149" s="24">
        <v>4</v>
      </c>
      <c r="AR149" s="24">
        <v>4</v>
      </c>
      <c r="AS149" s="24">
        <v>3</v>
      </c>
      <c r="AT149" s="24">
        <v>4</v>
      </c>
      <c r="AU149" s="24">
        <v>4</v>
      </c>
      <c r="AV149" s="24" t="s">
        <v>118</v>
      </c>
      <c r="AW149" s="24">
        <v>3</v>
      </c>
      <c r="AX149" s="24">
        <v>3</v>
      </c>
      <c r="AY149" s="24">
        <v>3</v>
      </c>
      <c r="AZ149" s="24" t="s">
        <v>118</v>
      </c>
      <c r="BA149" s="24">
        <v>5</v>
      </c>
      <c r="BB149" s="23"/>
      <c r="BC149" s="23"/>
      <c r="BD149" s="23"/>
      <c r="BE149" s="24">
        <v>5</v>
      </c>
      <c r="BF149" s="24">
        <v>4</v>
      </c>
      <c r="BG149" s="24">
        <v>4</v>
      </c>
      <c r="BH149" s="24">
        <v>5</v>
      </c>
      <c r="BI149" s="24">
        <v>4</v>
      </c>
      <c r="BJ149" s="24">
        <v>5</v>
      </c>
      <c r="BK149" s="24" t="s">
        <v>86</v>
      </c>
      <c r="BL149" s="24" t="s">
        <v>85</v>
      </c>
      <c r="BM149" s="24" t="s">
        <v>125</v>
      </c>
      <c r="BN149" s="24" t="s">
        <v>125</v>
      </c>
      <c r="BO149" s="24" t="s">
        <v>86</v>
      </c>
      <c r="BP149" s="24" t="s">
        <v>86</v>
      </c>
      <c r="BQ149" s="24" t="s">
        <v>125</v>
      </c>
      <c r="BR149" s="24" t="s">
        <v>86</v>
      </c>
      <c r="BS149" s="24" t="s">
        <v>85</v>
      </c>
      <c r="BT149" s="24" t="s">
        <v>85</v>
      </c>
      <c r="BU149" s="24" t="s">
        <v>85</v>
      </c>
      <c r="BV149" s="24" t="s">
        <v>7767</v>
      </c>
      <c r="BW149" s="24" t="s">
        <v>105</v>
      </c>
      <c r="BX149" s="24" t="s">
        <v>106</v>
      </c>
      <c r="BY149" s="24" t="s">
        <v>159</v>
      </c>
      <c r="BZ149" s="24" t="s">
        <v>160</v>
      </c>
      <c r="CA149" s="24" t="s">
        <v>109</v>
      </c>
      <c r="CB149" s="24" t="s">
        <v>110</v>
      </c>
      <c r="CC149" s="24" t="s">
        <v>7768</v>
      </c>
      <c r="CD149" s="24" t="s">
        <v>250</v>
      </c>
      <c r="CE149" s="24" t="s">
        <v>7549</v>
      </c>
      <c r="CF149" s="24" t="s">
        <v>114</v>
      </c>
      <c r="CG149" s="24" t="s">
        <v>115</v>
      </c>
      <c r="CH149" s="24" t="s">
        <v>86</v>
      </c>
      <c r="CI149" s="23"/>
      <c r="CJ149" s="24" t="s">
        <v>7769</v>
      </c>
      <c r="CK149" s="24">
        <v>1</v>
      </c>
      <c r="CL149" s="24" t="s">
        <v>118</v>
      </c>
      <c r="CM149" s="24">
        <v>1</v>
      </c>
      <c r="CN149" s="23"/>
    </row>
    <row r="150" spans="1:92" x14ac:dyDescent="0.2">
      <c r="A150" s="25">
        <v>42382.412795335651</v>
      </c>
      <c r="B150" s="24">
        <v>2</v>
      </c>
      <c r="C150" s="24">
        <v>3</v>
      </c>
      <c r="D150" s="24">
        <v>3</v>
      </c>
      <c r="E150" s="24">
        <v>3</v>
      </c>
      <c r="F150" s="24">
        <v>1</v>
      </c>
      <c r="G150" s="24">
        <v>5</v>
      </c>
      <c r="H150" s="24">
        <v>4</v>
      </c>
      <c r="I150" s="24">
        <v>3</v>
      </c>
      <c r="J150" s="24">
        <v>2</v>
      </c>
      <c r="K150" s="24">
        <v>5</v>
      </c>
      <c r="L150" s="24">
        <v>4</v>
      </c>
      <c r="M150" s="24">
        <v>4</v>
      </c>
      <c r="N150" s="24">
        <v>3</v>
      </c>
      <c r="O150" s="24">
        <v>5</v>
      </c>
      <c r="P150" s="24">
        <v>4</v>
      </c>
      <c r="Q150" s="24">
        <v>4</v>
      </c>
      <c r="R150" s="24">
        <v>3</v>
      </c>
      <c r="S150" s="24">
        <v>1</v>
      </c>
      <c r="T150" s="24">
        <v>2</v>
      </c>
      <c r="U150" s="23"/>
      <c r="V150" s="23"/>
      <c r="W150" s="24">
        <v>4</v>
      </c>
      <c r="X150" s="24">
        <v>3</v>
      </c>
      <c r="Y150" s="24">
        <v>4</v>
      </c>
      <c r="Z150" s="24">
        <v>3</v>
      </c>
      <c r="AA150" s="24">
        <v>3</v>
      </c>
      <c r="AB150" s="24">
        <v>2</v>
      </c>
      <c r="AC150" s="24">
        <v>3</v>
      </c>
      <c r="AD150" s="24">
        <v>3</v>
      </c>
      <c r="AE150" s="24">
        <v>4</v>
      </c>
      <c r="AF150" s="24">
        <v>4</v>
      </c>
      <c r="AG150" s="24">
        <v>4</v>
      </c>
      <c r="AH150" s="24">
        <v>4</v>
      </c>
      <c r="AI150" s="24">
        <v>3</v>
      </c>
      <c r="AJ150" s="24">
        <v>3</v>
      </c>
      <c r="AK150" s="24">
        <v>4</v>
      </c>
      <c r="AL150" s="24">
        <v>4</v>
      </c>
      <c r="AM150" s="24">
        <v>1</v>
      </c>
      <c r="AN150" s="24">
        <v>5</v>
      </c>
      <c r="AO150" s="24">
        <v>4</v>
      </c>
      <c r="AP150" s="24">
        <v>3</v>
      </c>
      <c r="AQ150" s="24">
        <v>2</v>
      </c>
      <c r="AR150" s="24">
        <v>5</v>
      </c>
      <c r="AS150" s="24">
        <v>4</v>
      </c>
      <c r="AT150" s="24">
        <v>4</v>
      </c>
      <c r="AU150" s="24">
        <v>2</v>
      </c>
      <c r="AV150" s="24">
        <v>3</v>
      </c>
      <c r="AW150" s="24">
        <v>5</v>
      </c>
      <c r="AX150" s="24">
        <v>3</v>
      </c>
      <c r="AY150" s="24">
        <v>3</v>
      </c>
      <c r="AZ150" s="24">
        <v>2</v>
      </c>
      <c r="BA150" s="24">
        <v>2</v>
      </c>
      <c r="BB150" s="23"/>
      <c r="BC150" s="23"/>
      <c r="BD150" s="23"/>
      <c r="BE150" s="24">
        <v>4</v>
      </c>
      <c r="BF150" s="24">
        <v>3</v>
      </c>
      <c r="BG150" s="24">
        <v>4</v>
      </c>
      <c r="BH150" s="24">
        <v>3</v>
      </c>
      <c r="BI150" s="24">
        <v>5</v>
      </c>
      <c r="BJ150" s="24">
        <v>5</v>
      </c>
      <c r="BK150" s="24" t="s">
        <v>85</v>
      </c>
      <c r="BL150" s="24" t="s">
        <v>85</v>
      </c>
      <c r="BM150" s="24" t="s">
        <v>86</v>
      </c>
      <c r="BN150" s="24" t="s">
        <v>85</v>
      </c>
      <c r="BO150" s="24" t="s">
        <v>85</v>
      </c>
      <c r="BP150" s="24" t="s">
        <v>85</v>
      </c>
      <c r="BQ150" s="24" t="s">
        <v>85</v>
      </c>
      <c r="BR150" s="24" t="s">
        <v>125</v>
      </c>
      <c r="BS150" s="24" t="s">
        <v>85</v>
      </c>
      <c r="BT150" s="24" t="s">
        <v>85</v>
      </c>
      <c r="BU150" s="24" t="s">
        <v>85</v>
      </c>
      <c r="BV150" s="24" t="s">
        <v>271</v>
      </c>
      <c r="BW150" s="24" t="s">
        <v>105</v>
      </c>
      <c r="BX150" s="24" t="s">
        <v>106</v>
      </c>
      <c r="BY150" s="24" t="s">
        <v>159</v>
      </c>
      <c r="BZ150" s="24" t="s">
        <v>134</v>
      </c>
      <c r="CA150" s="24" t="s">
        <v>109</v>
      </c>
      <c r="CB150" s="24" t="s">
        <v>387</v>
      </c>
      <c r="CC150" s="24" t="s">
        <v>7770</v>
      </c>
      <c r="CD150" s="24" t="s">
        <v>250</v>
      </c>
      <c r="CE150" s="24" t="s">
        <v>7549</v>
      </c>
      <c r="CF150" s="24" t="s">
        <v>114</v>
      </c>
      <c r="CG150" s="24" t="s">
        <v>115</v>
      </c>
      <c r="CH150" s="24" t="s">
        <v>85</v>
      </c>
      <c r="CI150" s="23"/>
      <c r="CJ150" s="23"/>
      <c r="CK150" s="24">
        <v>2</v>
      </c>
      <c r="CL150" s="24">
        <v>4</v>
      </c>
      <c r="CM150" s="24">
        <v>1</v>
      </c>
      <c r="CN150" s="23"/>
    </row>
    <row r="151" spans="1:92" x14ac:dyDescent="0.2">
      <c r="A151" s="25">
        <v>42382.415639895829</v>
      </c>
      <c r="B151" s="24">
        <v>2</v>
      </c>
      <c r="C151" s="24">
        <v>4</v>
      </c>
      <c r="D151" s="24">
        <v>5</v>
      </c>
      <c r="E151" s="24">
        <v>3</v>
      </c>
      <c r="F151" s="24">
        <v>3</v>
      </c>
      <c r="G151" s="24">
        <v>5</v>
      </c>
      <c r="H151" s="24">
        <v>4</v>
      </c>
      <c r="I151" s="24">
        <v>2</v>
      </c>
      <c r="J151" s="24">
        <v>4</v>
      </c>
      <c r="K151" s="24">
        <v>2</v>
      </c>
      <c r="L151" s="24">
        <v>1</v>
      </c>
      <c r="M151" s="24">
        <v>1</v>
      </c>
      <c r="N151" s="24">
        <v>1</v>
      </c>
      <c r="O151" s="24">
        <v>3</v>
      </c>
      <c r="P151" s="24">
        <v>3</v>
      </c>
      <c r="Q151" s="24">
        <v>2</v>
      </c>
      <c r="R151" s="24">
        <v>3</v>
      </c>
      <c r="S151" s="24">
        <v>1</v>
      </c>
      <c r="T151" s="24">
        <v>1</v>
      </c>
      <c r="U151" s="23"/>
      <c r="V151" s="23"/>
      <c r="W151" s="24">
        <v>4</v>
      </c>
      <c r="X151" s="24">
        <v>4</v>
      </c>
      <c r="Y151" s="24">
        <v>4</v>
      </c>
      <c r="Z151" s="24">
        <v>4</v>
      </c>
      <c r="AA151" s="24">
        <v>4</v>
      </c>
      <c r="AB151" s="24">
        <v>4</v>
      </c>
      <c r="AC151" s="24">
        <v>4</v>
      </c>
      <c r="AD151" s="24">
        <v>4</v>
      </c>
      <c r="AE151" s="24">
        <v>4</v>
      </c>
      <c r="AF151" s="24">
        <v>4</v>
      </c>
      <c r="AG151" s="24">
        <v>4</v>
      </c>
      <c r="AH151" s="24">
        <v>4</v>
      </c>
      <c r="AI151" s="24">
        <v>4</v>
      </c>
      <c r="AJ151" s="24">
        <v>3</v>
      </c>
      <c r="AK151" s="24">
        <v>5</v>
      </c>
      <c r="AL151" s="24">
        <v>3</v>
      </c>
      <c r="AM151" s="24">
        <v>4</v>
      </c>
      <c r="AN151" s="24">
        <v>5</v>
      </c>
      <c r="AO151" s="24">
        <v>4</v>
      </c>
      <c r="AP151" s="24">
        <v>3</v>
      </c>
      <c r="AQ151" s="24">
        <v>4</v>
      </c>
      <c r="AR151" s="24">
        <v>3</v>
      </c>
      <c r="AS151" s="24">
        <v>3</v>
      </c>
      <c r="AT151" s="24">
        <v>4</v>
      </c>
      <c r="AU151" s="24">
        <v>1</v>
      </c>
      <c r="AV151" s="24">
        <v>3</v>
      </c>
      <c r="AW151" s="24">
        <v>4</v>
      </c>
      <c r="AX151" s="24">
        <v>2</v>
      </c>
      <c r="AY151" s="24">
        <v>2</v>
      </c>
      <c r="AZ151" s="24">
        <v>2</v>
      </c>
      <c r="BA151" s="24">
        <v>1</v>
      </c>
      <c r="BB151" s="23"/>
      <c r="BC151" s="23"/>
      <c r="BD151" s="23"/>
      <c r="BE151" s="24">
        <v>5</v>
      </c>
      <c r="BF151" s="24">
        <v>5</v>
      </c>
      <c r="BG151" s="24">
        <v>4</v>
      </c>
      <c r="BH151" s="24">
        <v>4</v>
      </c>
      <c r="BI151" s="24">
        <v>4</v>
      </c>
      <c r="BJ151" s="24">
        <v>4</v>
      </c>
      <c r="BK151" s="24" t="s">
        <v>85</v>
      </c>
      <c r="BL151" s="24" t="s">
        <v>85</v>
      </c>
      <c r="BM151" s="24" t="s">
        <v>85</v>
      </c>
      <c r="BN151" s="24" t="s">
        <v>85</v>
      </c>
      <c r="BO151" s="24" t="s">
        <v>85</v>
      </c>
      <c r="BP151" s="24" t="s">
        <v>85</v>
      </c>
      <c r="BQ151" s="24" t="s">
        <v>125</v>
      </c>
      <c r="BR151" s="24" t="s">
        <v>125</v>
      </c>
      <c r="BS151" s="24" t="s">
        <v>125</v>
      </c>
      <c r="BT151" s="24" t="s">
        <v>125</v>
      </c>
      <c r="BU151" s="24" t="s">
        <v>85</v>
      </c>
      <c r="BV151" s="24" t="s">
        <v>271</v>
      </c>
      <c r="BW151" s="24" t="s">
        <v>105</v>
      </c>
      <c r="BX151" s="24" t="s">
        <v>106</v>
      </c>
      <c r="BY151" s="24" t="s">
        <v>107</v>
      </c>
      <c r="BZ151" s="24" t="s">
        <v>134</v>
      </c>
      <c r="CA151" s="24" t="s">
        <v>109</v>
      </c>
      <c r="CB151" s="24" t="s">
        <v>110</v>
      </c>
      <c r="CC151" s="24" t="s">
        <v>7771</v>
      </c>
      <c r="CD151" s="24" t="s">
        <v>7543</v>
      </c>
      <c r="CE151" s="24" t="s">
        <v>7681</v>
      </c>
      <c r="CF151" s="24" t="s">
        <v>114</v>
      </c>
      <c r="CG151" s="24" t="s">
        <v>115</v>
      </c>
      <c r="CH151" s="24" t="s">
        <v>125</v>
      </c>
      <c r="CI151" s="23"/>
      <c r="CJ151" s="23"/>
      <c r="CK151" s="24">
        <v>1</v>
      </c>
      <c r="CL151" s="24">
        <v>1</v>
      </c>
      <c r="CM151" s="24">
        <v>2</v>
      </c>
      <c r="CN151" s="23"/>
    </row>
    <row r="152" spans="1:92" x14ac:dyDescent="0.2">
      <c r="A152" s="25">
        <v>42382.427661574075</v>
      </c>
      <c r="B152" s="24">
        <v>1</v>
      </c>
      <c r="C152" s="24">
        <v>5</v>
      </c>
      <c r="D152" s="24">
        <v>4</v>
      </c>
      <c r="E152" s="24">
        <v>1</v>
      </c>
      <c r="F152" s="24">
        <v>3</v>
      </c>
      <c r="G152" s="24">
        <v>5</v>
      </c>
      <c r="H152" s="24">
        <v>1</v>
      </c>
      <c r="I152" s="24">
        <v>1</v>
      </c>
      <c r="J152" s="24">
        <v>1</v>
      </c>
      <c r="K152" s="24">
        <v>4</v>
      </c>
      <c r="L152" s="24">
        <v>1</v>
      </c>
      <c r="M152" s="24">
        <v>3</v>
      </c>
      <c r="N152" s="24">
        <v>2</v>
      </c>
      <c r="O152" s="24">
        <v>2</v>
      </c>
      <c r="P152" s="24">
        <v>2</v>
      </c>
      <c r="Q152" s="24">
        <v>4</v>
      </c>
      <c r="R152" s="24">
        <v>3</v>
      </c>
      <c r="S152" s="24">
        <v>1</v>
      </c>
      <c r="T152" s="24">
        <v>1</v>
      </c>
      <c r="U152" s="23"/>
      <c r="V152" s="23"/>
      <c r="W152" s="24">
        <v>4</v>
      </c>
      <c r="X152" s="24">
        <v>5</v>
      </c>
      <c r="Y152" s="24">
        <v>5</v>
      </c>
      <c r="Z152" s="24">
        <v>5</v>
      </c>
      <c r="AA152" s="24">
        <v>5</v>
      </c>
      <c r="AB152" s="24">
        <v>5</v>
      </c>
      <c r="AC152" s="24">
        <v>3</v>
      </c>
      <c r="AD152" s="24">
        <v>4</v>
      </c>
      <c r="AE152" s="24">
        <v>5</v>
      </c>
      <c r="AF152" s="24">
        <v>5</v>
      </c>
      <c r="AG152" s="24">
        <v>4</v>
      </c>
      <c r="AH152" s="24">
        <v>5</v>
      </c>
      <c r="AI152" s="24">
        <v>5</v>
      </c>
      <c r="AJ152" s="24">
        <v>4</v>
      </c>
      <c r="AK152" s="24">
        <v>5</v>
      </c>
      <c r="AL152" s="24">
        <v>3</v>
      </c>
      <c r="AM152" s="24">
        <v>3</v>
      </c>
      <c r="AN152" s="24">
        <v>5</v>
      </c>
      <c r="AO152" s="24">
        <v>4</v>
      </c>
      <c r="AP152" s="24">
        <v>3</v>
      </c>
      <c r="AQ152" s="24">
        <v>3</v>
      </c>
      <c r="AR152" s="24">
        <v>4</v>
      </c>
      <c r="AS152" s="24">
        <v>4</v>
      </c>
      <c r="AT152" s="24">
        <v>4</v>
      </c>
      <c r="AU152" s="24">
        <v>2</v>
      </c>
      <c r="AV152" s="24">
        <v>4</v>
      </c>
      <c r="AW152" s="24">
        <v>4</v>
      </c>
      <c r="AX152" s="24">
        <v>3</v>
      </c>
      <c r="AY152" s="24">
        <v>2</v>
      </c>
      <c r="AZ152" s="24">
        <v>4</v>
      </c>
      <c r="BA152" s="24">
        <v>3</v>
      </c>
      <c r="BB152" s="23"/>
      <c r="BC152" s="23"/>
      <c r="BD152" s="23"/>
      <c r="BE152" s="24">
        <v>5</v>
      </c>
      <c r="BF152" s="24">
        <v>4</v>
      </c>
      <c r="BG152" s="24">
        <v>5</v>
      </c>
      <c r="BH152" s="24">
        <v>5</v>
      </c>
      <c r="BI152" s="24">
        <v>5</v>
      </c>
      <c r="BJ152" s="24">
        <v>5</v>
      </c>
      <c r="BK152" s="24" t="s">
        <v>85</v>
      </c>
      <c r="BL152" s="24" t="s">
        <v>85</v>
      </c>
      <c r="BM152" s="24" t="s">
        <v>125</v>
      </c>
      <c r="BN152" s="24" t="s">
        <v>125</v>
      </c>
      <c r="BO152" s="24" t="s">
        <v>85</v>
      </c>
      <c r="BP152" s="24" t="s">
        <v>85</v>
      </c>
      <c r="BQ152" s="24" t="s">
        <v>125</v>
      </c>
      <c r="BR152" s="24" t="s">
        <v>125</v>
      </c>
      <c r="BS152" s="24" t="s">
        <v>125</v>
      </c>
      <c r="BT152" s="24" t="s">
        <v>125</v>
      </c>
      <c r="BU152" s="24" t="s">
        <v>86</v>
      </c>
      <c r="BV152" s="23"/>
      <c r="BW152" s="23"/>
      <c r="BX152" s="23"/>
      <c r="BY152" s="24" t="s">
        <v>159</v>
      </c>
      <c r="BZ152" s="24" t="s">
        <v>160</v>
      </c>
      <c r="CA152" s="24" t="s">
        <v>109</v>
      </c>
      <c r="CB152" s="24" t="s">
        <v>110</v>
      </c>
      <c r="CC152" s="23"/>
      <c r="CD152" s="24" t="s">
        <v>7543</v>
      </c>
      <c r="CE152" s="24" t="s">
        <v>4206</v>
      </c>
      <c r="CF152" s="24" t="s">
        <v>114</v>
      </c>
      <c r="CG152" s="24" t="s">
        <v>115</v>
      </c>
      <c r="CH152" s="24" t="s">
        <v>125</v>
      </c>
      <c r="CI152" s="23"/>
      <c r="CJ152" s="23"/>
      <c r="CK152" s="24">
        <v>2</v>
      </c>
      <c r="CL152" s="24">
        <v>4</v>
      </c>
      <c r="CM152" s="24">
        <v>1</v>
      </c>
      <c r="CN152" s="23"/>
    </row>
    <row r="153" spans="1:92" x14ac:dyDescent="0.2">
      <c r="A153" s="25">
        <v>42382.437482731482</v>
      </c>
      <c r="B153" s="24">
        <v>1</v>
      </c>
      <c r="C153" s="24">
        <v>5</v>
      </c>
      <c r="D153" s="24">
        <v>5</v>
      </c>
      <c r="E153" s="24">
        <v>4</v>
      </c>
      <c r="F153" s="24">
        <v>1</v>
      </c>
      <c r="G153" s="24">
        <v>5</v>
      </c>
      <c r="H153" s="24">
        <v>5</v>
      </c>
      <c r="I153" s="24">
        <v>2</v>
      </c>
      <c r="J153" s="24">
        <v>4</v>
      </c>
      <c r="K153" s="24">
        <v>1</v>
      </c>
      <c r="L153" s="24">
        <v>3</v>
      </c>
      <c r="M153" s="24">
        <v>1</v>
      </c>
      <c r="N153" s="24">
        <v>1</v>
      </c>
      <c r="O153" s="24">
        <v>4</v>
      </c>
      <c r="P153" s="24">
        <v>3</v>
      </c>
      <c r="Q153" s="24">
        <v>4</v>
      </c>
      <c r="R153" s="24">
        <v>4</v>
      </c>
      <c r="S153" s="24">
        <v>1</v>
      </c>
      <c r="T153" s="24">
        <v>1</v>
      </c>
      <c r="U153" s="23"/>
      <c r="V153" s="23"/>
      <c r="W153" s="24">
        <v>4</v>
      </c>
      <c r="X153" s="24">
        <v>3</v>
      </c>
      <c r="Y153" s="24">
        <v>5</v>
      </c>
      <c r="Z153" s="24">
        <v>3</v>
      </c>
      <c r="AA153" s="24">
        <v>5</v>
      </c>
      <c r="AB153" s="24">
        <v>3</v>
      </c>
      <c r="AC153" s="24">
        <v>4</v>
      </c>
      <c r="AD153" s="24">
        <v>4</v>
      </c>
      <c r="AE153" s="24">
        <v>4</v>
      </c>
      <c r="AF153" s="24">
        <v>3</v>
      </c>
      <c r="AG153" s="24">
        <v>4</v>
      </c>
      <c r="AH153" s="24">
        <v>3</v>
      </c>
      <c r="AI153" s="24">
        <v>4</v>
      </c>
      <c r="AJ153" s="24">
        <v>4</v>
      </c>
      <c r="AK153" s="24">
        <v>5</v>
      </c>
      <c r="AL153" s="24">
        <v>4</v>
      </c>
      <c r="AM153" s="24">
        <v>2</v>
      </c>
      <c r="AN153" s="24">
        <v>5</v>
      </c>
      <c r="AO153" s="24">
        <v>5</v>
      </c>
      <c r="AP153" s="24">
        <v>4</v>
      </c>
      <c r="AQ153" s="24">
        <v>4</v>
      </c>
      <c r="AR153" s="24">
        <v>2</v>
      </c>
      <c r="AS153" s="24">
        <v>3</v>
      </c>
      <c r="AT153" s="24">
        <v>3</v>
      </c>
      <c r="AU153" s="24">
        <v>3</v>
      </c>
      <c r="AV153" s="24">
        <v>4</v>
      </c>
      <c r="AW153" s="24">
        <v>3</v>
      </c>
      <c r="AX153" s="24">
        <v>3</v>
      </c>
      <c r="AY153" s="24">
        <v>4</v>
      </c>
      <c r="AZ153" s="24">
        <v>3</v>
      </c>
      <c r="BA153" s="24">
        <v>3</v>
      </c>
      <c r="BB153" s="23"/>
      <c r="BC153" s="23"/>
      <c r="BD153" s="23"/>
      <c r="BE153" s="24">
        <v>5</v>
      </c>
      <c r="BF153" s="24">
        <v>5</v>
      </c>
      <c r="BG153" s="24">
        <v>5</v>
      </c>
      <c r="BH153" s="24">
        <v>5</v>
      </c>
      <c r="BI153" s="24">
        <v>5</v>
      </c>
      <c r="BJ153" s="24">
        <v>5</v>
      </c>
      <c r="BK153" s="24" t="s">
        <v>85</v>
      </c>
      <c r="BL153" s="24" t="s">
        <v>86</v>
      </c>
      <c r="BM153" s="24" t="s">
        <v>85</v>
      </c>
      <c r="BN153" s="24" t="s">
        <v>125</v>
      </c>
      <c r="BO153" s="24" t="s">
        <v>85</v>
      </c>
      <c r="BP153" s="24" t="s">
        <v>85</v>
      </c>
      <c r="BQ153" s="24" t="s">
        <v>85</v>
      </c>
      <c r="BR153" s="24" t="s">
        <v>125</v>
      </c>
      <c r="BS153" s="24" t="s">
        <v>125</v>
      </c>
      <c r="BT153" s="24" t="s">
        <v>125</v>
      </c>
      <c r="BU153" s="24" t="s">
        <v>85</v>
      </c>
      <c r="BV153" s="24" t="s">
        <v>271</v>
      </c>
      <c r="BW153" s="24" t="s">
        <v>825</v>
      </c>
      <c r="BX153" s="24" t="s">
        <v>106</v>
      </c>
      <c r="BY153" s="24" t="s">
        <v>159</v>
      </c>
      <c r="BZ153" s="24" t="s">
        <v>108</v>
      </c>
      <c r="CA153" s="24" t="s">
        <v>109</v>
      </c>
      <c r="CB153" s="24" t="s">
        <v>110</v>
      </c>
      <c r="CC153" s="24" t="s">
        <v>7772</v>
      </c>
      <c r="CD153" s="24" t="s">
        <v>221</v>
      </c>
      <c r="CE153" s="24" t="s">
        <v>7773</v>
      </c>
      <c r="CF153" s="24" t="s">
        <v>114</v>
      </c>
      <c r="CG153" s="24" t="s">
        <v>115</v>
      </c>
      <c r="CH153" s="24" t="s">
        <v>125</v>
      </c>
      <c r="CI153" s="23"/>
      <c r="CJ153" s="23"/>
      <c r="CK153" s="24">
        <v>5</v>
      </c>
      <c r="CL153" s="24">
        <v>5</v>
      </c>
      <c r="CM153" s="24">
        <v>4</v>
      </c>
      <c r="CN153" s="23"/>
    </row>
    <row r="154" spans="1:92" x14ac:dyDescent="0.2">
      <c r="A154" s="25">
        <v>42382.442585856479</v>
      </c>
      <c r="B154" s="24">
        <v>2</v>
      </c>
      <c r="C154" s="24">
        <v>5</v>
      </c>
      <c r="D154" s="24">
        <v>5</v>
      </c>
      <c r="E154" s="24">
        <v>5</v>
      </c>
      <c r="F154" s="24">
        <v>5</v>
      </c>
      <c r="G154" s="24">
        <v>5</v>
      </c>
      <c r="H154" s="24">
        <v>5</v>
      </c>
      <c r="I154" s="24">
        <v>5</v>
      </c>
      <c r="J154" s="24">
        <v>2</v>
      </c>
      <c r="K154" s="24">
        <v>4</v>
      </c>
      <c r="L154" s="24">
        <v>1</v>
      </c>
      <c r="M154" s="24">
        <v>5</v>
      </c>
      <c r="N154" s="24">
        <v>3</v>
      </c>
      <c r="O154" s="24">
        <v>3</v>
      </c>
      <c r="P154" s="24">
        <v>3</v>
      </c>
      <c r="Q154" s="24">
        <v>5</v>
      </c>
      <c r="R154" s="24">
        <v>3</v>
      </c>
      <c r="S154" s="24">
        <v>3</v>
      </c>
      <c r="T154" s="24">
        <v>3</v>
      </c>
      <c r="U154" s="23"/>
      <c r="V154" s="23"/>
      <c r="W154" s="24">
        <v>4</v>
      </c>
      <c r="X154" s="24">
        <v>3</v>
      </c>
      <c r="Y154" s="24">
        <v>4</v>
      </c>
      <c r="Z154" s="24">
        <v>5</v>
      </c>
      <c r="AA154" s="24">
        <v>5</v>
      </c>
      <c r="AB154" s="24">
        <v>4</v>
      </c>
      <c r="AC154" s="24">
        <v>5</v>
      </c>
      <c r="AD154" s="24">
        <v>4</v>
      </c>
      <c r="AE154" s="24">
        <v>3</v>
      </c>
      <c r="AF154" s="24">
        <v>5</v>
      </c>
      <c r="AG154" s="24">
        <v>5</v>
      </c>
      <c r="AH154" s="24">
        <v>5</v>
      </c>
      <c r="AI154" s="24">
        <v>4</v>
      </c>
      <c r="AJ154" s="24">
        <v>2</v>
      </c>
      <c r="AK154" s="24">
        <v>5</v>
      </c>
      <c r="AL154" s="24">
        <v>5</v>
      </c>
      <c r="AM154" s="24">
        <v>5</v>
      </c>
      <c r="AN154" s="24">
        <v>5</v>
      </c>
      <c r="AO154" s="24">
        <v>5</v>
      </c>
      <c r="AP154" s="24">
        <v>4</v>
      </c>
      <c r="AQ154" s="24">
        <v>1</v>
      </c>
      <c r="AR154" s="24">
        <v>4</v>
      </c>
      <c r="AS154" s="24">
        <v>2</v>
      </c>
      <c r="AT154" s="24">
        <v>5</v>
      </c>
      <c r="AU154" s="24">
        <v>3</v>
      </c>
      <c r="AV154" s="24">
        <v>4</v>
      </c>
      <c r="AW154" s="24">
        <v>3</v>
      </c>
      <c r="AX154" s="24">
        <v>5</v>
      </c>
      <c r="AY154" s="24">
        <v>3</v>
      </c>
      <c r="AZ154" s="24">
        <v>3</v>
      </c>
      <c r="BA154" s="24">
        <v>3</v>
      </c>
      <c r="BB154" s="23"/>
      <c r="BC154" s="23"/>
      <c r="BD154" s="23"/>
      <c r="BE154" s="24">
        <v>5</v>
      </c>
      <c r="BF154" s="24">
        <v>4</v>
      </c>
      <c r="BG154" s="24">
        <v>4</v>
      </c>
      <c r="BH154" s="24">
        <v>4</v>
      </c>
      <c r="BI154" s="24">
        <v>3</v>
      </c>
      <c r="BJ154" s="24">
        <v>4</v>
      </c>
      <c r="BK154" s="24" t="s">
        <v>85</v>
      </c>
      <c r="BL154" s="24" t="s">
        <v>85</v>
      </c>
      <c r="BM154" s="24" t="s">
        <v>85</v>
      </c>
      <c r="BN154" s="24" t="s">
        <v>85</v>
      </c>
      <c r="BO154" s="24" t="s">
        <v>85</v>
      </c>
      <c r="BP154" s="24" t="s">
        <v>85</v>
      </c>
      <c r="BQ154" s="24" t="s">
        <v>86</v>
      </c>
      <c r="BR154" s="24" t="s">
        <v>85</v>
      </c>
      <c r="BS154" s="24" t="s">
        <v>85</v>
      </c>
      <c r="BT154" s="24" t="s">
        <v>85</v>
      </c>
      <c r="BU154" s="24" t="s">
        <v>85</v>
      </c>
      <c r="BV154" s="24" t="s">
        <v>738</v>
      </c>
      <c r="BW154" s="24" t="s">
        <v>1057</v>
      </c>
      <c r="BX154" s="24" t="s">
        <v>106</v>
      </c>
      <c r="BY154" s="24" t="s">
        <v>159</v>
      </c>
      <c r="BZ154" s="24" t="s">
        <v>134</v>
      </c>
      <c r="CA154" s="24" t="s">
        <v>109</v>
      </c>
      <c r="CB154" s="24" t="s">
        <v>110</v>
      </c>
      <c r="CC154" s="24" t="s">
        <v>7774</v>
      </c>
      <c r="CD154" s="24" t="s">
        <v>138</v>
      </c>
      <c r="CE154" s="24" t="s">
        <v>7578</v>
      </c>
      <c r="CF154" s="24" t="s">
        <v>114</v>
      </c>
      <c r="CG154" s="24" t="s">
        <v>115</v>
      </c>
      <c r="CH154" s="24" t="s">
        <v>85</v>
      </c>
      <c r="CI154" s="23"/>
      <c r="CJ154" s="23"/>
      <c r="CK154" s="24">
        <v>5</v>
      </c>
      <c r="CL154" s="24">
        <v>5</v>
      </c>
      <c r="CM154" s="24">
        <v>3</v>
      </c>
      <c r="CN154" s="23"/>
    </row>
    <row r="155" spans="1:92" x14ac:dyDescent="0.2">
      <c r="A155" s="25">
        <v>42382.475581388891</v>
      </c>
      <c r="B155" s="24">
        <v>3</v>
      </c>
      <c r="C155" s="24">
        <v>5</v>
      </c>
      <c r="D155" s="24">
        <v>5</v>
      </c>
      <c r="E155" s="24">
        <v>5</v>
      </c>
      <c r="F155" s="24">
        <v>5</v>
      </c>
      <c r="G155" s="24">
        <v>5</v>
      </c>
      <c r="H155" s="24">
        <v>3</v>
      </c>
      <c r="I155" s="24">
        <v>2</v>
      </c>
      <c r="J155" s="24">
        <v>5</v>
      </c>
      <c r="K155" s="24">
        <v>5</v>
      </c>
      <c r="L155" s="24">
        <v>3</v>
      </c>
      <c r="M155" s="24">
        <v>5</v>
      </c>
      <c r="N155" s="24">
        <v>5</v>
      </c>
      <c r="O155" s="24">
        <v>3</v>
      </c>
      <c r="P155" s="24">
        <v>5</v>
      </c>
      <c r="Q155" s="24">
        <v>3</v>
      </c>
      <c r="R155" s="24">
        <v>3</v>
      </c>
      <c r="S155" s="24">
        <v>2</v>
      </c>
      <c r="T155" s="24">
        <v>1</v>
      </c>
      <c r="U155" s="23"/>
      <c r="V155" s="23"/>
      <c r="W155" s="24">
        <v>3</v>
      </c>
      <c r="X155" s="24">
        <v>1</v>
      </c>
      <c r="Y155" s="24">
        <v>4</v>
      </c>
      <c r="Z155" s="24">
        <v>3</v>
      </c>
      <c r="AA155" s="24">
        <v>4</v>
      </c>
      <c r="AB155" s="24">
        <v>3</v>
      </c>
      <c r="AC155" s="24">
        <v>5</v>
      </c>
      <c r="AD155" s="24">
        <v>3</v>
      </c>
      <c r="AE155" s="24">
        <v>5</v>
      </c>
      <c r="AF155" s="24">
        <v>5</v>
      </c>
      <c r="AG155" s="24">
        <v>5</v>
      </c>
      <c r="AH155" s="24">
        <v>5</v>
      </c>
      <c r="AI155" s="24">
        <v>5</v>
      </c>
      <c r="AJ155" s="24">
        <v>3</v>
      </c>
      <c r="AK155" s="24">
        <v>5</v>
      </c>
      <c r="AL155" s="24">
        <v>5</v>
      </c>
      <c r="AM155" s="24">
        <v>5</v>
      </c>
      <c r="AN155" s="24">
        <v>4</v>
      </c>
      <c r="AO155" s="24">
        <v>3</v>
      </c>
      <c r="AP155" s="24">
        <v>3</v>
      </c>
      <c r="AQ155" s="24">
        <v>5</v>
      </c>
      <c r="AR155" s="24">
        <v>5</v>
      </c>
      <c r="AS155" s="24">
        <v>4</v>
      </c>
      <c r="AT155" s="24">
        <v>5</v>
      </c>
      <c r="AU155" s="24">
        <v>5</v>
      </c>
      <c r="AV155" s="24">
        <v>3</v>
      </c>
      <c r="AW155" s="24">
        <v>5</v>
      </c>
      <c r="AX155" s="24">
        <v>2</v>
      </c>
      <c r="AY155" s="24">
        <v>5</v>
      </c>
      <c r="AZ155" s="24">
        <v>3</v>
      </c>
      <c r="BA155" s="24">
        <v>1</v>
      </c>
      <c r="BB155" s="23"/>
      <c r="BC155" s="23"/>
      <c r="BD155" s="23"/>
      <c r="BE155" s="24">
        <v>5</v>
      </c>
      <c r="BF155" s="24">
        <v>4</v>
      </c>
      <c r="BG155" s="24">
        <v>4</v>
      </c>
      <c r="BH155" s="24">
        <v>3</v>
      </c>
      <c r="BI155" s="24">
        <v>4</v>
      </c>
      <c r="BJ155" s="24">
        <v>4</v>
      </c>
      <c r="BK155" s="24" t="s">
        <v>85</v>
      </c>
      <c r="BL155" s="24" t="s">
        <v>85</v>
      </c>
      <c r="BM155" s="24" t="s">
        <v>85</v>
      </c>
      <c r="BN155" s="24" t="s">
        <v>86</v>
      </c>
      <c r="BO155" s="24" t="s">
        <v>86</v>
      </c>
      <c r="BP155" s="24" t="s">
        <v>86</v>
      </c>
      <c r="BQ155" s="24" t="s">
        <v>85</v>
      </c>
      <c r="BR155" s="24" t="s">
        <v>125</v>
      </c>
      <c r="BS155" s="24" t="s">
        <v>125</v>
      </c>
      <c r="BT155" s="24" t="s">
        <v>125</v>
      </c>
      <c r="BU155" s="24" t="s">
        <v>85</v>
      </c>
      <c r="BV155" s="24" t="s">
        <v>104</v>
      </c>
      <c r="BW155" s="23"/>
      <c r="BX155" s="24" t="s">
        <v>106</v>
      </c>
      <c r="BY155" s="24" t="s">
        <v>159</v>
      </c>
      <c r="BZ155" s="24" t="s">
        <v>134</v>
      </c>
      <c r="CA155" s="24" t="s">
        <v>109</v>
      </c>
      <c r="CB155" s="24" t="s">
        <v>110</v>
      </c>
      <c r="CC155" s="23"/>
      <c r="CD155" s="24" t="s">
        <v>138</v>
      </c>
      <c r="CE155" s="24" t="s">
        <v>7639</v>
      </c>
      <c r="CF155" s="24" t="s">
        <v>114</v>
      </c>
      <c r="CG155" s="24" t="s">
        <v>115</v>
      </c>
      <c r="CH155" s="24" t="s">
        <v>125</v>
      </c>
      <c r="CI155" s="23"/>
      <c r="CJ155" s="23"/>
      <c r="CK155" s="24">
        <v>4</v>
      </c>
      <c r="CL155" s="24">
        <v>3</v>
      </c>
      <c r="CM155" s="24">
        <v>2</v>
      </c>
      <c r="CN155" s="23"/>
    </row>
    <row r="156" spans="1:92" x14ac:dyDescent="0.2">
      <c r="A156" s="25">
        <v>42382.477725763893</v>
      </c>
      <c r="B156" s="24" t="s">
        <v>118</v>
      </c>
      <c r="C156" s="24">
        <v>5</v>
      </c>
      <c r="D156" s="24">
        <v>3</v>
      </c>
      <c r="E156" s="24" t="s">
        <v>118</v>
      </c>
      <c r="F156" s="24" t="s">
        <v>118</v>
      </c>
      <c r="G156" s="24">
        <v>5</v>
      </c>
      <c r="H156" s="24">
        <v>2</v>
      </c>
      <c r="I156" s="24" t="s">
        <v>118</v>
      </c>
      <c r="J156" s="24" t="s">
        <v>118</v>
      </c>
      <c r="K156" s="24">
        <v>5</v>
      </c>
      <c r="L156" s="24">
        <v>3</v>
      </c>
      <c r="M156" s="24">
        <v>5</v>
      </c>
      <c r="N156" s="24" t="s">
        <v>118</v>
      </c>
      <c r="O156" s="24" t="s">
        <v>118</v>
      </c>
      <c r="P156" s="24">
        <v>5</v>
      </c>
      <c r="Q156" s="24">
        <v>3</v>
      </c>
      <c r="R156" s="24">
        <v>2</v>
      </c>
      <c r="S156" s="24" t="s">
        <v>118</v>
      </c>
      <c r="T156" s="24">
        <v>2</v>
      </c>
      <c r="U156" s="23"/>
      <c r="V156" s="23"/>
      <c r="W156" s="24">
        <v>5</v>
      </c>
      <c r="X156" s="24">
        <v>3</v>
      </c>
      <c r="Y156" s="24">
        <v>5</v>
      </c>
      <c r="Z156" s="24">
        <v>5</v>
      </c>
      <c r="AA156" s="24">
        <v>3</v>
      </c>
      <c r="AB156" s="24">
        <v>3</v>
      </c>
      <c r="AC156" s="24">
        <v>5</v>
      </c>
      <c r="AD156" s="24">
        <v>2</v>
      </c>
      <c r="AE156" s="24">
        <v>4</v>
      </c>
      <c r="AF156" s="24">
        <v>4</v>
      </c>
      <c r="AG156" s="24">
        <v>4</v>
      </c>
      <c r="AH156" s="24">
        <v>5</v>
      </c>
      <c r="AI156" s="24">
        <v>3</v>
      </c>
      <c r="AJ156" s="24">
        <v>1</v>
      </c>
      <c r="AK156" s="24">
        <v>5</v>
      </c>
      <c r="AL156" s="24">
        <v>2</v>
      </c>
      <c r="AM156" s="24">
        <v>1</v>
      </c>
      <c r="AN156" s="24">
        <v>5</v>
      </c>
      <c r="AO156" s="24">
        <v>3</v>
      </c>
      <c r="AP156" s="24">
        <v>1</v>
      </c>
      <c r="AQ156" s="24">
        <v>2</v>
      </c>
      <c r="AR156" s="24">
        <v>5</v>
      </c>
      <c r="AS156" s="24">
        <v>4</v>
      </c>
      <c r="AT156" s="24">
        <v>5</v>
      </c>
      <c r="AU156" s="24">
        <v>1</v>
      </c>
      <c r="AV156" s="24">
        <v>1</v>
      </c>
      <c r="AW156" s="24">
        <v>3</v>
      </c>
      <c r="AX156" s="24">
        <v>2</v>
      </c>
      <c r="AY156" s="24">
        <v>1</v>
      </c>
      <c r="AZ156" s="24">
        <v>1</v>
      </c>
      <c r="BA156" s="24">
        <v>3</v>
      </c>
      <c r="BB156" s="23"/>
      <c r="BC156" s="23"/>
      <c r="BD156" s="23"/>
      <c r="BE156" s="24">
        <v>5</v>
      </c>
      <c r="BF156" s="24">
        <v>5</v>
      </c>
      <c r="BG156" s="24">
        <v>3</v>
      </c>
      <c r="BH156" s="24">
        <v>3</v>
      </c>
      <c r="BI156" s="24">
        <v>4</v>
      </c>
      <c r="BJ156" s="24">
        <v>5</v>
      </c>
      <c r="BK156" s="24" t="s">
        <v>86</v>
      </c>
      <c r="BL156" s="24" t="s">
        <v>85</v>
      </c>
      <c r="BM156" s="24" t="s">
        <v>85</v>
      </c>
      <c r="BN156" s="24" t="s">
        <v>86</v>
      </c>
      <c r="BO156" s="24" t="s">
        <v>85</v>
      </c>
      <c r="BP156" s="24" t="s">
        <v>86</v>
      </c>
      <c r="BQ156" s="24" t="s">
        <v>125</v>
      </c>
      <c r="BR156" s="24" t="s">
        <v>125</v>
      </c>
      <c r="BS156" s="24" t="s">
        <v>85</v>
      </c>
      <c r="BT156" s="24" t="s">
        <v>85</v>
      </c>
      <c r="BU156" s="24" t="s">
        <v>85</v>
      </c>
      <c r="BV156" s="24" t="s">
        <v>104</v>
      </c>
      <c r="BW156" s="24" t="s">
        <v>105</v>
      </c>
      <c r="BX156" s="24" t="s">
        <v>106</v>
      </c>
      <c r="BY156" s="24" t="s">
        <v>107</v>
      </c>
      <c r="BZ156" s="24" t="s">
        <v>160</v>
      </c>
      <c r="CA156" s="24" t="s">
        <v>218</v>
      </c>
      <c r="CB156" s="24" t="s">
        <v>387</v>
      </c>
      <c r="CC156" s="24" t="s">
        <v>163</v>
      </c>
      <c r="CD156" s="24" t="s">
        <v>164</v>
      </c>
      <c r="CE156" s="24" t="s">
        <v>5960</v>
      </c>
      <c r="CF156" s="24" t="s">
        <v>114</v>
      </c>
      <c r="CG156" s="24" t="s">
        <v>115</v>
      </c>
      <c r="CH156" s="24" t="s">
        <v>85</v>
      </c>
      <c r="CI156" s="23"/>
      <c r="CJ156" s="23"/>
      <c r="CK156" s="24">
        <v>1</v>
      </c>
      <c r="CL156" s="24">
        <v>1</v>
      </c>
      <c r="CM156" s="24" t="s">
        <v>118</v>
      </c>
      <c r="CN156" s="23"/>
    </row>
    <row r="157" spans="1:92" x14ac:dyDescent="0.2">
      <c r="A157" s="25">
        <v>42382.494055648145</v>
      </c>
      <c r="B157" s="24">
        <v>3</v>
      </c>
      <c r="C157" s="24">
        <v>5</v>
      </c>
      <c r="D157" s="24">
        <v>5</v>
      </c>
      <c r="E157" s="24">
        <v>2</v>
      </c>
      <c r="F157" s="24">
        <v>1</v>
      </c>
      <c r="G157" s="24">
        <v>5</v>
      </c>
      <c r="H157" s="24">
        <v>4</v>
      </c>
      <c r="I157" s="24">
        <v>3</v>
      </c>
      <c r="J157" s="24">
        <v>5</v>
      </c>
      <c r="K157" s="24">
        <v>4</v>
      </c>
      <c r="L157" s="24">
        <v>5</v>
      </c>
      <c r="M157" s="24">
        <v>3</v>
      </c>
      <c r="N157" s="24">
        <v>4</v>
      </c>
      <c r="O157" s="24">
        <v>5</v>
      </c>
      <c r="P157" s="24">
        <v>3</v>
      </c>
      <c r="Q157" s="24">
        <v>5</v>
      </c>
      <c r="R157" s="24">
        <v>4</v>
      </c>
      <c r="S157" s="24">
        <v>3</v>
      </c>
      <c r="T157" s="24">
        <v>5</v>
      </c>
      <c r="U157" s="23"/>
      <c r="V157" s="23"/>
      <c r="W157" s="24">
        <v>5</v>
      </c>
      <c r="X157" s="24">
        <v>4</v>
      </c>
      <c r="Y157" s="24">
        <v>4</v>
      </c>
      <c r="Z157" s="24">
        <v>4</v>
      </c>
      <c r="AA157" s="24">
        <v>5</v>
      </c>
      <c r="AB157" s="24">
        <v>4</v>
      </c>
      <c r="AC157" s="24">
        <v>4</v>
      </c>
      <c r="AD157" s="24">
        <v>4</v>
      </c>
      <c r="AE157" s="24">
        <v>3</v>
      </c>
      <c r="AF157" s="24">
        <v>4</v>
      </c>
      <c r="AG157" s="24">
        <v>3</v>
      </c>
      <c r="AH157" s="24">
        <v>4</v>
      </c>
      <c r="AI157" s="24">
        <v>4</v>
      </c>
      <c r="AJ157" s="24">
        <v>4</v>
      </c>
      <c r="AK157" s="24">
        <v>5</v>
      </c>
      <c r="AL157" s="24">
        <v>3</v>
      </c>
      <c r="AM157" s="24">
        <v>2</v>
      </c>
      <c r="AN157" s="24">
        <v>5</v>
      </c>
      <c r="AO157" s="24">
        <v>4</v>
      </c>
      <c r="AP157" s="24">
        <v>4</v>
      </c>
      <c r="AQ157" s="24">
        <v>5</v>
      </c>
      <c r="AR157" s="24">
        <v>4</v>
      </c>
      <c r="AS157" s="24">
        <v>4</v>
      </c>
      <c r="AT157" s="24">
        <v>4</v>
      </c>
      <c r="AU157" s="24">
        <v>4</v>
      </c>
      <c r="AV157" s="24">
        <v>5</v>
      </c>
      <c r="AW157" s="24">
        <v>4</v>
      </c>
      <c r="AX157" s="24">
        <v>5</v>
      </c>
      <c r="AY157" s="24">
        <v>4</v>
      </c>
      <c r="AZ157" s="24">
        <v>3</v>
      </c>
      <c r="BA157" s="24">
        <v>4</v>
      </c>
      <c r="BB157" s="23"/>
      <c r="BC157" s="23"/>
      <c r="BD157" s="23"/>
      <c r="BE157" s="24">
        <v>5</v>
      </c>
      <c r="BF157" s="24">
        <v>5</v>
      </c>
      <c r="BG157" s="24">
        <v>4</v>
      </c>
      <c r="BH157" s="24">
        <v>4</v>
      </c>
      <c r="BI157" s="24">
        <v>4</v>
      </c>
      <c r="BJ157" s="24">
        <v>4</v>
      </c>
      <c r="BK157" s="24" t="s">
        <v>86</v>
      </c>
      <c r="BL157" s="24" t="s">
        <v>85</v>
      </c>
      <c r="BM157" s="24" t="s">
        <v>85</v>
      </c>
      <c r="BN157" s="24" t="s">
        <v>85</v>
      </c>
      <c r="BO157" s="24" t="s">
        <v>86</v>
      </c>
      <c r="BP157" s="24" t="s">
        <v>85</v>
      </c>
      <c r="BQ157" s="24" t="s">
        <v>125</v>
      </c>
      <c r="BR157" s="24" t="s">
        <v>125</v>
      </c>
      <c r="BS157" s="24" t="s">
        <v>85</v>
      </c>
      <c r="BT157" s="24" t="s">
        <v>85</v>
      </c>
      <c r="BU157" s="24" t="s">
        <v>383</v>
      </c>
      <c r="BV157" s="23"/>
      <c r="BW157" s="23"/>
      <c r="BX157" s="23"/>
      <c r="BY157" s="24" t="s">
        <v>159</v>
      </c>
      <c r="BZ157" s="24" t="s">
        <v>3547</v>
      </c>
      <c r="CA157" s="24" t="s">
        <v>109</v>
      </c>
      <c r="CB157" s="24" t="s">
        <v>110</v>
      </c>
      <c r="CC157" s="24" t="s">
        <v>7775</v>
      </c>
      <c r="CD157" s="24" t="s">
        <v>7543</v>
      </c>
      <c r="CE157" s="24" t="s">
        <v>3812</v>
      </c>
      <c r="CF157" s="24" t="s">
        <v>114</v>
      </c>
      <c r="CG157" s="24" t="s">
        <v>115</v>
      </c>
      <c r="CH157" s="24" t="s">
        <v>85</v>
      </c>
      <c r="CI157" s="23"/>
      <c r="CJ157" s="24" t="s">
        <v>7776</v>
      </c>
      <c r="CK157" s="24">
        <v>3</v>
      </c>
      <c r="CL157" s="24">
        <v>2</v>
      </c>
      <c r="CM157" s="24">
        <v>2</v>
      </c>
      <c r="CN157" s="23"/>
    </row>
    <row r="158" spans="1:92" x14ac:dyDescent="0.2">
      <c r="A158" s="25">
        <v>42382.52249293981</v>
      </c>
      <c r="B158" s="24">
        <v>4</v>
      </c>
      <c r="C158" s="24">
        <v>1</v>
      </c>
      <c r="D158" s="24">
        <v>1</v>
      </c>
      <c r="E158" s="24">
        <v>5</v>
      </c>
      <c r="F158" s="24">
        <v>3</v>
      </c>
      <c r="G158" s="24">
        <v>3</v>
      </c>
      <c r="H158" s="24">
        <v>3</v>
      </c>
      <c r="I158" s="24">
        <v>4</v>
      </c>
      <c r="J158" s="24" t="s">
        <v>118</v>
      </c>
      <c r="K158" s="24">
        <v>5</v>
      </c>
      <c r="L158" s="24">
        <v>5</v>
      </c>
      <c r="M158" s="24">
        <v>5</v>
      </c>
      <c r="N158" s="24">
        <v>3</v>
      </c>
      <c r="O158" s="24">
        <v>5</v>
      </c>
      <c r="P158" s="24">
        <v>4</v>
      </c>
      <c r="Q158" s="24">
        <v>3</v>
      </c>
      <c r="R158" s="24">
        <v>3</v>
      </c>
      <c r="S158" s="24">
        <v>5</v>
      </c>
      <c r="T158" s="24">
        <v>3</v>
      </c>
      <c r="U158" s="23"/>
      <c r="V158" s="23"/>
      <c r="W158" s="24">
        <v>3</v>
      </c>
      <c r="X158" s="24">
        <v>2</v>
      </c>
      <c r="Y158" s="24">
        <v>4</v>
      </c>
      <c r="Z158" s="24">
        <v>3</v>
      </c>
      <c r="AA158" s="24">
        <v>3</v>
      </c>
      <c r="AB158" s="24">
        <v>2</v>
      </c>
      <c r="AC158" s="24">
        <v>5</v>
      </c>
      <c r="AD158" s="24">
        <v>5</v>
      </c>
      <c r="AE158" s="24">
        <v>3</v>
      </c>
      <c r="AF158" s="24">
        <v>4</v>
      </c>
      <c r="AG158" s="24">
        <v>3</v>
      </c>
      <c r="AH158" s="24">
        <v>5</v>
      </c>
      <c r="AI158" s="24">
        <v>3</v>
      </c>
      <c r="AJ158" s="24">
        <v>3</v>
      </c>
      <c r="AK158" s="24">
        <v>1</v>
      </c>
      <c r="AL158" s="24">
        <v>5</v>
      </c>
      <c r="AM158" s="24">
        <v>4</v>
      </c>
      <c r="AN158" s="24">
        <v>3</v>
      </c>
      <c r="AO158" s="24">
        <v>3</v>
      </c>
      <c r="AP158" s="24">
        <v>2</v>
      </c>
      <c r="AQ158" s="24">
        <v>3</v>
      </c>
      <c r="AR158" s="24">
        <v>5</v>
      </c>
      <c r="AS158" s="24">
        <v>5</v>
      </c>
      <c r="AT158" s="24">
        <v>5</v>
      </c>
      <c r="AU158" s="24">
        <v>3</v>
      </c>
      <c r="AV158" s="24">
        <v>5</v>
      </c>
      <c r="AW158" s="24">
        <v>4</v>
      </c>
      <c r="AX158" s="24">
        <v>3</v>
      </c>
      <c r="AY158" s="24">
        <v>3</v>
      </c>
      <c r="AZ158" s="24">
        <v>3</v>
      </c>
      <c r="BA158" s="24">
        <v>4</v>
      </c>
      <c r="BB158" s="23"/>
      <c r="BC158" s="23"/>
      <c r="BD158" s="23"/>
      <c r="BE158" s="24">
        <v>5</v>
      </c>
      <c r="BF158" s="24">
        <v>4</v>
      </c>
      <c r="BG158" s="24">
        <v>3</v>
      </c>
      <c r="BH158" s="24">
        <v>5</v>
      </c>
      <c r="BI158" s="24">
        <v>3</v>
      </c>
      <c r="BJ158" s="24">
        <v>5</v>
      </c>
      <c r="BK158" s="24" t="s">
        <v>86</v>
      </c>
      <c r="BL158" s="24" t="s">
        <v>86</v>
      </c>
      <c r="BM158" s="24" t="s">
        <v>85</v>
      </c>
      <c r="BN158" s="24" t="s">
        <v>85</v>
      </c>
      <c r="BO158" s="24" t="s">
        <v>85</v>
      </c>
      <c r="BP158" s="24" t="s">
        <v>125</v>
      </c>
      <c r="BQ158" s="24" t="s">
        <v>125</v>
      </c>
      <c r="BR158" s="24" t="s">
        <v>125</v>
      </c>
      <c r="BS158" s="24" t="s">
        <v>85</v>
      </c>
      <c r="BT158" s="24" t="s">
        <v>85</v>
      </c>
      <c r="BU158" s="24" t="s">
        <v>85</v>
      </c>
      <c r="BV158" s="24" t="s">
        <v>271</v>
      </c>
      <c r="BW158" s="24" t="s">
        <v>105</v>
      </c>
      <c r="BX158" s="24" t="s">
        <v>106</v>
      </c>
      <c r="BY158" s="24" t="s">
        <v>159</v>
      </c>
      <c r="BZ158" s="24" t="s">
        <v>108</v>
      </c>
      <c r="CA158" s="24" t="s">
        <v>109</v>
      </c>
      <c r="CB158" s="24" t="s">
        <v>110</v>
      </c>
      <c r="CC158" s="23"/>
      <c r="CD158" s="24" t="s">
        <v>250</v>
      </c>
      <c r="CE158" s="24" t="s">
        <v>7777</v>
      </c>
      <c r="CF158" s="24" t="s">
        <v>2408</v>
      </c>
      <c r="CG158" s="24" t="s">
        <v>7778</v>
      </c>
      <c r="CH158" s="24" t="s">
        <v>85</v>
      </c>
      <c r="CI158" s="23"/>
      <c r="CJ158" s="24" t="s">
        <v>7779</v>
      </c>
      <c r="CK158" s="24">
        <v>5</v>
      </c>
      <c r="CL158" s="24">
        <v>4</v>
      </c>
      <c r="CM158" s="24" t="s">
        <v>118</v>
      </c>
      <c r="CN158" s="23"/>
    </row>
    <row r="159" spans="1:92" x14ac:dyDescent="0.2">
      <c r="A159" s="25">
        <v>42382.683205057867</v>
      </c>
      <c r="B159" s="24" t="s">
        <v>118</v>
      </c>
      <c r="C159" s="24">
        <v>4</v>
      </c>
      <c r="D159" s="24" t="s">
        <v>118</v>
      </c>
      <c r="E159" s="24">
        <v>3</v>
      </c>
      <c r="F159" s="24">
        <v>3</v>
      </c>
      <c r="G159" s="24">
        <v>4</v>
      </c>
      <c r="H159" s="24">
        <v>5</v>
      </c>
      <c r="I159" s="24">
        <v>3</v>
      </c>
      <c r="J159" s="24">
        <v>3</v>
      </c>
      <c r="K159" s="24">
        <v>5</v>
      </c>
      <c r="L159" s="24">
        <v>4</v>
      </c>
      <c r="M159" s="24">
        <v>4</v>
      </c>
      <c r="N159" s="24" t="s">
        <v>118</v>
      </c>
      <c r="O159" s="24">
        <v>5</v>
      </c>
      <c r="P159" s="24">
        <v>4</v>
      </c>
      <c r="Q159" s="24">
        <v>3</v>
      </c>
      <c r="R159" s="24">
        <v>5</v>
      </c>
      <c r="S159" s="24">
        <v>3</v>
      </c>
      <c r="T159" s="24" t="s">
        <v>118</v>
      </c>
      <c r="U159" s="23"/>
      <c r="V159" s="23"/>
      <c r="W159" s="24">
        <v>5</v>
      </c>
      <c r="X159" s="24" t="s">
        <v>118</v>
      </c>
      <c r="Y159" s="24">
        <v>5</v>
      </c>
      <c r="Z159" s="24">
        <v>4</v>
      </c>
      <c r="AA159" s="24">
        <v>4</v>
      </c>
      <c r="AB159" s="24">
        <v>5</v>
      </c>
      <c r="AC159" s="24">
        <v>4</v>
      </c>
      <c r="AD159" s="24">
        <v>5</v>
      </c>
      <c r="AE159" s="24">
        <v>5</v>
      </c>
      <c r="AF159" s="24">
        <v>5</v>
      </c>
      <c r="AG159" s="24">
        <v>5</v>
      </c>
      <c r="AH159" s="24">
        <v>5</v>
      </c>
      <c r="AI159" s="24">
        <v>5</v>
      </c>
      <c r="AJ159" s="24" t="s">
        <v>118</v>
      </c>
      <c r="AK159" s="24">
        <v>3</v>
      </c>
      <c r="AL159" s="24" t="s">
        <v>118</v>
      </c>
      <c r="AM159" s="24">
        <v>3</v>
      </c>
      <c r="AN159" s="24">
        <v>5</v>
      </c>
      <c r="AO159" s="24">
        <v>5</v>
      </c>
      <c r="AP159" s="24">
        <v>5</v>
      </c>
      <c r="AQ159" s="24">
        <v>3</v>
      </c>
      <c r="AR159" s="24">
        <v>5</v>
      </c>
      <c r="AS159" s="24">
        <v>5</v>
      </c>
      <c r="AT159" s="24">
        <v>5</v>
      </c>
      <c r="AU159" s="24" t="s">
        <v>118</v>
      </c>
      <c r="AV159" s="24">
        <v>5</v>
      </c>
      <c r="AW159" s="24">
        <v>5</v>
      </c>
      <c r="AX159" s="24">
        <v>3</v>
      </c>
      <c r="AY159" s="24">
        <v>5</v>
      </c>
      <c r="AZ159" s="24">
        <v>4</v>
      </c>
      <c r="BA159" s="24">
        <v>3</v>
      </c>
      <c r="BB159" s="23"/>
      <c r="BC159" s="23"/>
      <c r="BD159" s="23"/>
      <c r="BE159" s="24">
        <v>5</v>
      </c>
      <c r="BF159" s="24">
        <v>5</v>
      </c>
      <c r="BG159" s="24">
        <v>5</v>
      </c>
      <c r="BH159" s="24">
        <v>5</v>
      </c>
      <c r="BI159" s="24">
        <v>5</v>
      </c>
      <c r="BJ159" s="24">
        <v>5</v>
      </c>
      <c r="BK159" s="24" t="s">
        <v>85</v>
      </c>
      <c r="BL159" s="24" t="s">
        <v>85</v>
      </c>
      <c r="BM159" s="24" t="s">
        <v>85</v>
      </c>
      <c r="BN159" s="24" t="s">
        <v>86</v>
      </c>
      <c r="BO159" s="24" t="s">
        <v>85</v>
      </c>
      <c r="BP159" s="24" t="s">
        <v>85</v>
      </c>
      <c r="BQ159" s="24" t="s">
        <v>86</v>
      </c>
      <c r="BR159" s="24" t="s">
        <v>85</v>
      </c>
      <c r="BS159" s="24" t="s">
        <v>85</v>
      </c>
      <c r="BT159" s="24" t="s">
        <v>85</v>
      </c>
      <c r="BU159" s="24" t="s">
        <v>85</v>
      </c>
      <c r="BV159" s="24" t="s">
        <v>940</v>
      </c>
      <c r="BW159" s="24" t="s">
        <v>105</v>
      </c>
      <c r="BX159" s="24" t="s">
        <v>106</v>
      </c>
      <c r="BY159" s="24" t="s">
        <v>107</v>
      </c>
      <c r="BZ159" s="24" t="s">
        <v>160</v>
      </c>
      <c r="CA159" s="24" t="s">
        <v>109</v>
      </c>
      <c r="CB159" s="24" t="s">
        <v>110</v>
      </c>
      <c r="CC159" s="24" t="s">
        <v>7780</v>
      </c>
      <c r="CD159" s="24" t="s">
        <v>193</v>
      </c>
      <c r="CE159" s="24" t="s">
        <v>7543</v>
      </c>
      <c r="CF159" s="24" t="s">
        <v>114</v>
      </c>
      <c r="CG159" s="24" t="s">
        <v>115</v>
      </c>
      <c r="CH159" s="24" t="s">
        <v>85</v>
      </c>
      <c r="CI159" s="23"/>
      <c r="CJ159" s="23"/>
      <c r="CK159" s="24">
        <v>4</v>
      </c>
      <c r="CL159" s="24">
        <v>5</v>
      </c>
      <c r="CM159" s="24" t="s">
        <v>118</v>
      </c>
      <c r="CN159" s="23"/>
    </row>
    <row r="160" spans="1:92" x14ac:dyDescent="0.2">
      <c r="A160" s="25">
        <v>42382.690544039353</v>
      </c>
      <c r="B160" s="24">
        <v>3</v>
      </c>
      <c r="C160" s="24">
        <v>5</v>
      </c>
      <c r="D160" s="24">
        <v>5</v>
      </c>
      <c r="E160" s="24">
        <v>5</v>
      </c>
      <c r="F160" s="24">
        <v>2</v>
      </c>
      <c r="G160" s="24">
        <v>5</v>
      </c>
      <c r="H160" s="24">
        <v>4</v>
      </c>
      <c r="I160" s="24">
        <v>4</v>
      </c>
      <c r="J160" s="24">
        <v>4</v>
      </c>
      <c r="K160" s="24">
        <v>2</v>
      </c>
      <c r="L160" s="24">
        <v>3</v>
      </c>
      <c r="M160" s="24">
        <v>3</v>
      </c>
      <c r="N160" s="24">
        <v>3</v>
      </c>
      <c r="O160" s="24">
        <v>5</v>
      </c>
      <c r="P160" s="24">
        <v>5</v>
      </c>
      <c r="Q160" s="24">
        <v>5</v>
      </c>
      <c r="R160" s="24">
        <v>2</v>
      </c>
      <c r="S160" s="24">
        <v>3</v>
      </c>
      <c r="T160" s="24">
        <v>3</v>
      </c>
      <c r="U160" s="23"/>
      <c r="V160" s="23"/>
      <c r="W160" s="24">
        <v>4</v>
      </c>
      <c r="X160" s="24">
        <v>3</v>
      </c>
      <c r="Y160" s="24">
        <v>4</v>
      </c>
      <c r="Z160" s="24">
        <v>4</v>
      </c>
      <c r="AA160" s="24">
        <v>4</v>
      </c>
      <c r="AB160" s="24">
        <v>4</v>
      </c>
      <c r="AC160" s="24">
        <v>4</v>
      </c>
      <c r="AD160" s="24">
        <v>3</v>
      </c>
      <c r="AE160" s="24">
        <v>4</v>
      </c>
      <c r="AF160" s="24">
        <v>4</v>
      </c>
      <c r="AG160" s="24">
        <v>4</v>
      </c>
      <c r="AH160" s="24">
        <v>5</v>
      </c>
      <c r="AI160" s="24">
        <v>4</v>
      </c>
      <c r="AJ160" s="24">
        <v>2</v>
      </c>
      <c r="AK160" s="24">
        <v>5</v>
      </c>
      <c r="AL160" s="24">
        <v>4</v>
      </c>
      <c r="AM160" s="24">
        <v>2</v>
      </c>
      <c r="AN160" s="24">
        <v>4</v>
      </c>
      <c r="AO160" s="24">
        <v>4</v>
      </c>
      <c r="AP160" s="24">
        <v>5</v>
      </c>
      <c r="AQ160" s="24">
        <v>4</v>
      </c>
      <c r="AR160" s="24">
        <v>3</v>
      </c>
      <c r="AS160" s="24">
        <v>3</v>
      </c>
      <c r="AT160" s="24">
        <v>2</v>
      </c>
      <c r="AU160" s="24">
        <v>3</v>
      </c>
      <c r="AV160" s="24">
        <v>5</v>
      </c>
      <c r="AW160" s="24">
        <v>5</v>
      </c>
      <c r="AX160" s="24">
        <v>4</v>
      </c>
      <c r="AY160" s="24">
        <v>3</v>
      </c>
      <c r="AZ160" s="24">
        <v>3</v>
      </c>
      <c r="BA160" s="24">
        <v>2</v>
      </c>
      <c r="BB160" s="23"/>
      <c r="BC160" s="23"/>
      <c r="BD160" s="23"/>
      <c r="BE160" s="24">
        <v>4</v>
      </c>
      <c r="BF160" s="24">
        <v>4</v>
      </c>
      <c r="BG160" s="24">
        <v>3</v>
      </c>
      <c r="BH160" s="24">
        <v>3</v>
      </c>
      <c r="BI160" s="24">
        <v>5</v>
      </c>
      <c r="BJ160" s="24">
        <v>5</v>
      </c>
      <c r="BK160" s="24" t="s">
        <v>85</v>
      </c>
      <c r="BL160" s="24" t="s">
        <v>85</v>
      </c>
      <c r="BM160" s="24" t="s">
        <v>85</v>
      </c>
      <c r="BN160" s="24" t="s">
        <v>85</v>
      </c>
      <c r="BO160" s="24" t="s">
        <v>85</v>
      </c>
      <c r="BP160" s="24" t="s">
        <v>85</v>
      </c>
      <c r="BQ160" s="24" t="s">
        <v>86</v>
      </c>
      <c r="BR160" s="24" t="s">
        <v>85</v>
      </c>
      <c r="BS160" s="24" t="s">
        <v>85</v>
      </c>
      <c r="BT160" s="24" t="s">
        <v>85</v>
      </c>
      <c r="BU160" s="24" t="s">
        <v>85</v>
      </c>
      <c r="BV160" s="24" t="s">
        <v>940</v>
      </c>
      <c r="BW160" s="24" t="s">
        <v>1114</v>
      </c>
      <c r="BX160" s="24" t="s">
        <v>106</v>
      </c>
      <c r="BY160" s="24" t="s">
        <v>107</v>
      </c>
      <c r="BZ160" s="24" t="s">
        <v>160</v>
      </c>
      <c r="CA160" s="24" t="s">
        <v>109</v>
      </c>
      <c r="CB160" s="24" t="s">
        <v>110</v>
      </c>
      <c r="CC160" s="24" t="s">
        <v>7781</v>
      </c>
      <c r="CD160" s="24" t="s">
        <v>250</v>
      </c>
      <c r="CE160" s="24" t="s">
        <v>7671</v>
      </c>
      <c r="CF160" s="24" t="s">
        <v>114</v>
      </c>
      <c r="CG160" s="24" t="s">
        <v>115</v>
      </c>
      <c r="CH160" s="24" t="s">
        <v>85</v>
      </c>
      <c r="CI160" s="23"/>
      <c r="CJ160" s="24" t="s">
        <v>7782</v>
      </c>
      <c r="CK160" s="24">
        <v>3</v>
      </c>
      <c r="CL160" s="24">
        <v>2</v>
      </c>
      <c r="CM160" s="24">
        <v>3</v>
      </c>
      <c r="CN160" s="23"/>
    </row>
    <row r="161" spans="1:92" x14ac:dyDescent="0.2">
      <c r="A161" s="25">
        <v>42382.710478576388</v>
      </c>
      <c r="B161" s="24">
        <v>1</v>
      </c>
      <c r="C161" s="24">
        <v>4</v>
      </c>
      <c r="D161" s="24">
        <v>4</v>
      </c>
      <c r="E161" s="24">
        <v>4</v>
      </c>
      <c r="F161" s="24">
        <v>2</v>
      </c>
      <c r="G161" s="24">
        <v>5</v>
      </c>
      <c r="H161" s="24">
        <v>2</v>
      </c>
      <c r="I161" s="24">
        <v>3</v>
      </c>
      <c r="J161" s="24">
        <v>3</v>
      </c>
      <c r="K161" s="24">
        <v>1</v>
      </c>
      <c r="L161" s="24">
        <v>3</v>
      </c>
      <c r="M161" s="24">
        <v>1</v>
      </c>
      <c r="N161" s="24">
        <v>1</v>
      </c>
      <c r="O161" s="24">
        <v>4</v>
      </c>
      <c r="P161" s="24">
        <v>4</v>
      </c>
      <c r="Q161" s="24">
        <v>3</v>
      </c>
      <c r="R161" s="24">
        <v>1</v>
      </c>
      <c r="S161" s="24">
        <v>3</v>
      </c>
      <c r="T161" s="24">
        <v>5</v>
      </c>
      <c r="U161" s="23"/>
      <c r="V161" s="23"/>
      <c r="W161" s="24">
        <v>5</v>
      </c>
      <c r="X161" s="24">
        <v>5</v>
      </c>
      <c r="Y161" s="24">
        <v>4</v>
      </c>
      <c r="Z161" s="24">
        <v>5</v>
      </c>
      <c r="AA161" s="24">
        <v>5</v>
      </c>
      <c r="AB161" s="24">
        <v>5</v>
      </c>
      <c r="AC161" s="24">
        <v>2</v>
      </c>
      <c r="AD161" s="24">
        <v>5</v>
      </c>
      <c r="AE161" s="24">
        <v>4</v>
      </c>
      <c r="AF161" s="24">
        <v>5</v>
      </c>
      <c r="AG161" s="24">
        <v>5</v>
      </c>
      <c r="AH161" s="24">
        <v>5</v>
      </c>
      <c r="AI161" s="24">
        <v>2</v>
      </c>
      <c r="AJ161" s="24" t="s">
        <v>118</v>
      </c>
      <c r="AK161" s="24">
        <v>5</v>
      </c>
      <c r="AL161" s="24">
        <v>5</v>
      </c>
      <c r="AM161" s="24" t="s">
        <v>118</v>
      </c>
      <c r="AN161" s="24">
        <v>5</v>
      </c>
      <c r="AO161" s="24">
        <v>4</v>
      </c>
      <c r="AP161" s="24">
        <v>5</v>
      </c>
      <c r="AQ161" s="24">
        <v>4</v>
      </c>
      <c r="AR161" s="24" t="s">
        <v>118</v>
      </c>
      <c r="AS161" s="24" t="s">
        <v>118</v>
      </c>
      <c r="AT161" s="24">
        <v>5</v>
      </c>
      <c r="AU161" s="24">
        <v>1</v>
      </c>
      <c r="AV161" s="24">
        <v>5</v>
      </c>
      <c r="AW161" s="24">
        <v>4</v>
      </c>
      <c r="AX161" s="24" t="s">
        <v>118</v>
      </c>
      <c r="AY161" s="24">
        <v>3</v>
      </c>
      <c r="AZ161" s="24">
        <v>1</v>
      </c>
      <c r="BA161" s="24">
        <v>5</v>
      </c>
      <c r="BB161" s="23"/>
      <c r="BC161" s="23"/>
      <c r="BD161" s="23"/>
      <c r="BE161" s="24">
        <v>4</v>
      </c>
      <c r="BF161" s="24">
        <v>4</v>
      </c>
      <c r="BG161" s="24">
        <v>5</v>
      </c>
      <c r="BH161" s="24">
        <v>5</v>
      </c>
      <c r="BI161" s="24">
        <v>5</v>
      </c>
      <c r="BJ161" s="24">
        <v>3</v>
      </c>
      <c r="BK161" s="24" t="s">
        <v>86</v>
      </c>
      <c r="BL161" s="24" t="s">
        <v>86</v>
      </c>
      <c r="BM161" s="24" t="s">
        <v>85</v>
      </c>
      <c r="BN161" s="24" t="s">
        <v>85</v>
      </c>
      <c r="BO161" s="24" t="s">
        <v>85</v>
      </c>
      <c r="BP161" s="24" t="s">
        <v>85</v>
      </c>
      <c r="BQ161" s="24" t="s">
        <v>125</v>
      </c>
      <c r="BR161" s="24" t="s">
        <v>85</v>
      </c>
      <c r="BS161" s="24" t="s">
        <v>85</v>
      </c>
      <c r="BT161" s="24" t="s">
        <v>125</v>
      </c>
      <c r="BU161" s="24" t="s">
        <v>85</v>
      </c>
      <c r="BV161" s="24" t="s">
        <v>271</v>
      </c>
      <c r="BW161" s="24" t="s">
        <v>105</v>
      </c>
      <c r="BX161" s="24" t="s">
        <v>106</v>
      </c>
      <c r="BY161" s="24" t="s">
        <v>107</v>
      </c>
      <c r="BZ161" s="24" t="s">
        <v>679</v>
      </c>
      <c r="CA161" s="24" t="s">
        <v>415</v>
      </c>
      <c r="CB161" s="24" t="s">
        <v>387</v>
      </c>
      <c r="CC161" s="24" t="s">
        <v>7783</v>
      </c>
      <c r="CD161" s="24" t="s">
        <v>250</v>
      </c>
      <c r="CE161" s="24" t="s">
        <v>7784</v>
      </c>
      <c r="CF161" s="24" t="s">
        <v>114</v>
      </c>
      <c r="CG161" s="24" t="s">
        <v>115</v>
      </c>
      <c r="CH161" s="24" t="s">
        <v>125</v>
      </c>
      <c r="CI161" s="23"/>
      <c r="CJ161" s="23"/>
      <c r="CK161" s="24" t="s">
        <v>118</v>
      </c>
      <c r="CL161" s="24" t="s">
        <v>118</v>
      </c>
      <c r="CM161" s="24" t="s">
        <v>118</v>
      </c>
      <c r="CN161" s="23"/>
    </row>
    <row r="162" spans="1:92" x14ac:dyDescent="0.2">
      <c r="A162" s="25">
        <v>42382.723226898146</v>
      </c>
      <c r="B162" s="24" t="s">
        <v>118</v>
      </c>
      <c r="C162" s="24">
        <v>5</v>
      </c>
      <c r="D162" s="24">
        <v>1</v>
      </c>
      <c r="E162" s="24">
        <v>2</v>
      </c>
      <c r="F162" s="24">
        <v>3</v>
      </c>
      <c r="G162" s="24">
        <v>5</v>
      </c>
      <c r="H162" s="24">
        <v>1</v>
      </c>
      <c r="I162" s="24">
        <v>5</v>
      </c>
      <c r="J162" s="24">
        <v>3</v>
      </c>
      <c r="K162" s="24">
        <v>3</v>
      </c>
      <c r="L162" s="24">
        <v>4</v>
      </c>
      <c r="M162" s="24">
        <v>3</v>
      </c>
      <c r="N162" s="24">
        <v>3</v>
      </c>
      <c r="O162" s="24">
        <v>4</v>
      </c>
      <c r="P162" s="24">
        <v>5</v>
      </c>
      <c r="Q162" s="24">
        <v>4</v>
      </c>
      <c r="R162" s="24">
        <v>4</v>
      </c>
      <c r="S162" s="24">
        <v>3</v>
      </c>
      <c r="T162" s="24">
        <v>3</v>
      </c>
      <c r="U162" s="23"/>
      <c r="V162" s="23"/>
      <c r="W162" s="24">
        <v>5</v>
      </c>
      <c r="X162" s="24">
        <v>5</v>
      </c>
      <c r="Y162" s="24">
        <v>4</v>
      </c>
      <c r="Z162" s="24">
        <v>4</v>
      </c>
      <c r="AA162" s="24">
        <v>4</v>
      </c>
      <c r="AB162" s="24">
        <v>5</v>
      </c>
      <c r="AC162" s="24">
        <v>5</v>
      </c>
      <c r="AD162" s="24">
        <v>4</v>
      </c>
      <c r="AE162" s="24">
        <v>5</v>
      </c>
      <c r="AF162" s="24">
        <v>5</v>
      </c>
      <c r="AG162" s="24">
        <v>4</v>
      </c>
      <c r="AH162" s="24">
        <v>5</v>
      </c>
      <c r="AI162" s="24">
        <v>5</v>
      </c>
      <c r="AJ162" s="24">
        <v>3</v>
      </c>
      <c r="AK162" s="24">
        <v>5</v>
      </c>
      <c r="AL162" s="24">
        <v>2</v>
      </c>
      <c r="AM162" s="24">
        <v>4</v>
      </c>
      <c r="AN162" s="24">
        <v>5</v>
      </c>
      <c r="AO162" s="24">
        <v>1</v>
      </c>
      <c r="AP162" s="24">
        <v>5</v>
      </c>
      <c r="AQ162" s="24">
        <v>3</v>
      </c>
      <c r="AR162" s="24">
        <v>5</v>
      </c>
      <c r="AS162" s="24">
        <v>5</v>
      </c>
      <c r="AT162" s="24">
        <v>4</v>
      </c>
      <c r="AU162" s="24">
        <v>3</v>
      </c>
      <c r="AV162" s="24">
        <v>4</v>
      </c>
      <c r="AW162" s="24">
        <v>5</v>
      </c>
      <c r="AX162" s="24">
        <v>5</v>
      </c>
      <c r="AY162" s="24">
        <v>3</v>
      </c>
      <c r="AZ162" s="24">
        <v>3</v>
      </c>
      <c r="BA162" s="24">
        <v>3</v>
      </c>
      <c r="BB162" s="23"/>
      <c r="BC162" s="23"/>
      <c r="BD162" s="23"/>
      <c r="BE162" s="24">
        <v>5</v>
      </c>
      <c r="BF162" s="24">
        <v>5</v>
      </c>
      <c r="BG162" s="24">
        <v>5</v>
      </c>
      <c r="BH162" s="24">
        <v>4</v>
      </c>
      <c r="BI162" s="24">
        <v>4</v>
      </c>
      <c r="BJ162" s="24">
        <v>5</v>
      </c>
      <c r="BK162" s="24" t="s">
        <v>85</v>
      </c>
      <c r="BL162" s="24" t="s">
        <v>125</v>
      </c>
      <c r="BM162" s="24" t="s">
        <v>85</v>
      </c>
      <c r="BN162" s="24" t="s">
        <v>85</v>
      </c>
      <c r="BO162" s="24" t="s">
        <v>85</v>
      </c>
      <c r="BP162" s="24" t="s">
        <v>86</v>
      </c>
      <c r="BQ162" s="24" t="s">
        <v>86</v>
      </c>
      <c r="BR162" s="24" t="s">
        <v>86</v>
      </c>
      <c r="BS162" s="24" t="s">
        <v>86</v>
      </c>
      <c r="BT162" s="24" t="s">
        <v>86</v>
      </c>
      <c r="BU162" s="24" t="s">
        <v>85</v>
      </c>
      <c r="BV162" s="24" t="s">
        <v>271</v>
      </c>
      <c r="BW162" s="24" t="s">
        <v>105</v>
      </c>
      <c r="BX162" s="24" t="s">
        <v>768</v>
      </c>
      <c r="BY162" s="24" t="s">
        <v>107</v>
      </c>
      <c r="BZ162" s="24" t="s">
        <v>679</v>
      </c>
      <c r="CA162" s="24" t="s">
        <v>7785</v>
      </c>
      <c r="CB162" s="24" t="s">
        <v>110</v>
      </c>
      <c r="CC162" s="24" t="s">
        <v>7786</v>
      </c>
      <c r="CD162" s="24" t="s">
        <v>138</v>
      </c>
      <c r="CE162" s="24" t="s">
        <v>222</v>
      </c>
      <c r="CF162" s="24" t="s">
        <v>114</v>
      </c>
      <c r="CG162" s="24" t="s">
        <v>115</v>
      </c>
      <c r="CH162" s="24" t="s">
        <v>86</v>
      </c>
      <c r="CI162" s="23"/>
      <c r="CJ162" s="23"/>
      <c r="CK162" s="24">
        <v>1</v>
      </c>
      <c r="CL162" s="24">
        <v>1</v>
      </c>
      <c r="CM162" s="24" t="s">
        <v>118</v>
      </c>
      <c r="CN162" s="23"/>
    </row>
    <row r="163" spans="1:92" x14ac:dyDescent="0.2">
      <c r="A163" s="25">
        <v>42382.843760439813</v>
      </c>
      <c r="B163" s="24">
        <v>1</v>
      </c>
      <c r="C163" s="24">
        <v>3</v>
      </c>
      <c r="D163" s="24">
        <v>3</v>
      </c>
      <c r="E163" s="24">
        <v>4</v>
      </c>
      <c r="F163" s="24">
        <v>1</v>
      </c>
      <c r="G163" s="24">
        <v>5</v>
      </c>
      <c r="H163" s="24">
        <v>5</v>
      </c>
      <c r="I163" s="24">
        <v>5</v>
      </c>
      <c r="J163" s="24">
        <v>5</v>
      </c>
      <c r="K163" s="24">
        <v>3</v>
      </c>
      <c r="L163" s="24">
        <v>2</v>
      </c>
      <c r="M163" s="24">
        <v>1</v>
      </c>
      <c r="N163" s="24">
        <v>2</v>
      </c>
      <c r="O163" s="24">
        <v>4</v>
      </c>
      <c r="P163" s="24">
        <v>5</v>
      </c>
      <c r="Q163" s="24">
        <v>3</v>
      </c>
      <c r="R163" s="24">
        <v>2</v>
      </c>
      <c r="S163" s="24">
        <v>1</v>
      </c>
      <c r="T163" s="24">
        <v>3</v>
      </c>
      <c r="U163" s="23"/>
      <c r="V163" s="23"/>
      <c r="W163" s="24">
        <v>4</v>
      </c>
      <c r="X163" s="24">
        <v>2</v>
      </c>
      <c r="Y163" s="24">
        <v>5</v>
      </c>
      <c r="Z163" s="24">
        <v>3</v>
      </c>
      <c r="AA163" s="24">
        <v>3</v>
      </c>
      <c r="AB163" s="24">
        <v>2</v>
      </c>
      <c r="AC163" s="24">
        <v>4</v>
      </c>
      <c r="AD163" s="24">
        <v>3</v>
      </c>
      <c r="AE163" s="24">
        <v>5</v>
      </c>
      <c r="AF163" s="24">
        <v>2</v>
      </c>
      <c r="AG163" s="24">
        <v>5</v>
      </c>
      <c r="AH163" s="24">
        <v>4</v>
      </c>
      <c r="AI163" s="24">
        <v>2</v>
      </c>
      <c r="AJ163" s="24">
        <v>1</v>
      </c>
      <c r="AK163" s="24">
        <v>3</v>
      </c>
      <c r="AL163" s="24">
        <v>4</v>
      </c>
      <c r="AM163" s="24">
        <v>3</v>
      </c>
      <c r="AN163" s="24">
        <v>5</v>
      </c>
      <c r="AO163" s="24">
        <v>5</v>
      </c>
      <c r="AP163" s="24">
        <v>5</v>
      </c>
      <c r="AQ163" s="24">
        <v>5</v>
      </c>
      <c r="AR163" s="24">
        <v>2</v>
      </c>
      <c r="AS163" s="24">
        <v>3</v>
      </c>
      <c r="AT163" s="24">
        <v>3</v>
      </c>
      <c r="AU163" s="24">
        <v>3</v>
      </c>
      <c r="AV163" s="24">
        <v>2</v>
      </c>
      <c r="AW163" s="24">
        <v>4</v>
      </c>
      <c r="AX163" s="24">
        <v>3</v>
      </c>
      <c r="AY163" s="24">
        <v>3</v>
      </c>
      <c r="AZ163" s="24">
        <v>1</v>
      </c>
      <c r="BA163" s="24">
        <v>3</v>
      </c>
      <c r="BB163" s="23"/>
      <c r="BC163" s="23"/>
      <c r="BD163" s="23"/>
      <c r="BE163" s="24">
        <v>5</v>
      </c>
      <c r="BF163" s="24">
        <v>4</v>
      </c>
      <c r="BG163" s="24">
        <v>3</v>
      </c>
      <c r="BH163" s="24">
        <v>4</v>
      </c>
      <c r="BI163" s="24">
        <v>3</v>
      </c>
      <c r="BJ163" s="24">
        <v>3</v>
      </c>
      <c r="BK163" s="24" t="s">
        <v>85</v>
      </c>
      <c r="BL163" s="24" t="s">
        <v>86</v>
      </c>
      <c r="BM163" s="24" t="s">
        <v>86</v>
      </c>
      <c r="BN163" s="24" t="s">
        <v>85</v>
      </c>
      <c r="BO163" s="24" t="s">
        <v>85</v>
      </c>
      <c r="BP163" s="24" t="s">
        <v>86</v>
      </c>
      <c r="BQ163" s="24" t="s">
        <v>86</v>
      </c>
      <c r="BR163" s="24" t="s">
        <v>85</v>
      </c>
      <c r="BS163" s="24" t="s">
        <v>86</v>
      </c>
      <c r="BT163" s="24" t="s">
        <v>85</v>
      </c>
      <c r="BU163" s="24" t="s">
        <v>85</v>
      </c>
      <c r="BV163" s="24" t="s">
        <v>104</v>
      </c>
      <c r="BW163" s="24" t="s">
        <v>585</v>
      </c>
      <c r="BX163" s="24" t="s">
        <v>106</v>
      </c>
      <c r="BY163" s="24" t="s">
        <v>107</v>
      </c>
      <c r="BZ163" s="24" t="s">
        <v>134</v>
      </c>
      <c r="CA163" s="24" t="s">
        <v>109</v>
      </c>
      <c r="CB163" s="24" t="s">
        <v>110</v>
      </c>
      <c r="CC163" s="24" t="s">
        <v>3368</v>
      </c>
      <c r="CD163" s="24" t="s">
        <v>250</v>
      </c>
      <c r="CE163" s="24" t="s">
        <v>7639</v>
      </c>
      <c r="CF163" s="24" t="s">
        <v>114</v>
      </c>
      <c r="CG163" s="24" t="s">
        <v>115</v>
      </c>
      <c r="CH163" s="24" t="s">
        <v>85</v>
      </c>
      <c r="CI163" s="23"/>
      <c r="CJ163" s="23"/>
      <c r="CK163" s="24">
        <v>4</v>
      </c>
      <c r="CL163" s="24">
        <v>4</v>
      </c>
      <c r="CM163" s="24">
        <v>1</v>
      </c>
      <c r="CN163" s="23"/>
    </row>
    <row r="164" spans="1:92" x14ac:dyDescent="0.2">
      <c r="A164" s="25">
        <v>42382.955384131943</v>
      </c>
      <c r="B164" s="24">
        <v>4</v>
      </c>
      <c r="C164" s="24">
        <v>5</v>
      </c>
      <c r="D164" s="24">
        <v>5</v>
      </c>
      <c r="E164" s="24">
        <v>3</v>
      </c>
      <c r="F164" s="24" t="s">
        <v>118</v>
      </c>
      <c r="G164" s="24">
        <v>4</v>
      </c>
      <c r="H164" s="24">
        <v>4</v>
      </c>
      <c r="I164" s="24">
        <v>4</v>
      </c>
      <c r="J164" s="24">
        <v>4</v>
      </c>
      <c r="K164" s="24">
        <v>1</v>
      </c>
      <c r="L164" s="24">
        <v>2</v>
      </c>
      <c r="M164" s="24">
        <v>4</v>
      </c>
      <c r="N164" s="24">
        <v>1</v>
      </c>
      <c r="O164" s="24">
        <v>3</v>
      </c>
      <c r="P164" s="24">
        <v>3</v>
      </c>
      <c r="Q164" s="24">
        <v>3</v>
      </c>
      <c r="R164" s="24">
        <v>1</v>
      </c>
      <c r="S164" s="24">
        <v>2</v>
      </c>
      <c r="T164" s="24" t="s">
        <v>118</v>
      </c>
      <c r="U164" s="23"/>
      <c r="V164" s="23"/>
      <c r="W164" s="24">
        <v>4</v>
      </c>
      <c r="X164" s="24" t="s">
        <v>118</v>
      </c>
      <c r="Y164" s="24">
        <v>2</v>
      </c>
      <c r="Z164" s="24">
        <v>4</v>
      </c>
      <c r="AA164" s="24">
        <v>4</v>
      </c>
      <c r="AB164" s="24">
        <v>3</v>
      </c>
      <c r="AC164" s="24">
        <v>4</v>
      </c>
      <c r="AD164" s="24">
        <v>4</v>
      </c>
      <c r="AE164" s="24">
        <v>4</v>
      </c>
      <c r="AF164" s="24">
        <v>4</v>
      </c>
      <c r="AG164" s="24">
        <v>4</v>
      </c>
      <c r="AH164" s="24">
        <v>3</v>
      </c>
      <c r="AI164" s="24">
        <v>4</v>
      </c>
      <c r="AJ164" s="24">
        <v>4</v>
      </c>
      <c r="AK164" s="24">
        <v>4</v>
      </c>
      <c r="AL164" s="24">
        <v>4</v>
      </c>
      <c r="AM164" s="24">
        <v>1</v>
      </c>
      <c r="AN164" s="24">
        <v>4</v>
      </c>
      <c r="AO164" s="24">
        <v>4</v>
      </c>
      <c r="AP164" s="24">
        <v>3</v>
      </c>
      <c r="AQ164" s="24">
        <v>3</v>
      </c>
      <c r="AR164" s="24">
        <v>2</v>
      </c>
      <c r="AS164" s="24">
        <v>2</v>
      </c>
      <c r="AT164" s="24">
        <v>4</v>
      </c>
      <c r="AU164" s="24">
        <v>3</v>
      </c>
      <c r="AV164" s="24">
        <v>3</v>
      </c>
      <c r="AW164" s="24">
        <v>4</v>
      </c>
      <c r="AX164" s="24">
        <v>2</v>
      </c>
      <c r="AY164" s="24">
        <v>1</v>
      </c>
      <c r="AZ164" s="24">
        <v>2</v>
      </c>
      <c r="BA164" s="24">
        <v>1</v>
      </c>
      <c r="BB164" s="23"/>
      <c r="BC164" s="23"/>
      <c r="BD164" s="23"/>
      <c r="BE164" s="24">
        <v>5</v>
      </c>
      <c r="BF164" s="24">
        <v>5</v>
      </c>
      <c r="BG164" s="24">
        <v>3</v>
      </c>
      <c r="BH164" s="24">
        <v>4</v>
      </c>
      <c r="BI164" s="24">
        <v>2</v>
      </c>
      <c r="BJ164" s="24">
        <v>5</v>
      </c>
      <c r="BK164" s="24" t="s">
        <v>86</v>
      </c>
      <c r="BL164" s="24" t="s">
        <v>85</v>
      </c>
      <c r="BM164" s="24" t="s">
        <v>85</v>
      </c>
      <c r="BN164" s="24" t="s">
        <v>85</v>
      </c>
      <c r="BO164" s="24" t="s">
        <v>85</v>
      </c>
      <c r="BP164" s="24" t="s">
        <v>86</v>
      </c>
      <c r="BQ164" s="24" t="s">
        <v>86</v>
      </c>
      <c r="BR164" s="24" t="s">
        <v>85</v>
      </c>
      <c r="BS164" s="24" t="s">
        <v>85</v>
      </c>
      <c r="BT164" s="24" t="s">
        <v>85</v>
      </c>
      <c r="BU164" s="24" t="s">
        <v>85</v>
      </c>
      <c r="BV164" s="24" t="s">
        <v>940</v>
      </c>
      <c r="BW164" s="24" t="s">
        <v>825</v>
      </c>
      <c r="BX164" s="24" t="s">
        <v>106</v>
      </c>
      <c r="BY164" s="24" t="s">
        <v>107</v>
      </c>
      <c r="BZ164" s="24" t="s">
        <v>160</v>
      </c>
      <c r="CA164" s="24" t="s">
        <v>109</v>
      </c>
      <c r="CB164" s="24" t="s">
        <v>110</v>
      </c>
      <c r="CC164" s="24" t="s">
        <v>7787</v>
      </c>
      <c r="CD164" s="23"/>
      <c r="CE164" s="24" t="s">
        <v>684</v>
      </c>
      <c r="CF164" s="24" t="s">
        <v>114</v>
      </c>
      <c r="CG164" s="24" t="s">
        <v>115</v>
      </c>
      <c r="CH164" s="24" t="s">
        <v>85</v>
      </c>
      <c r="CI164" s="23"/>
      <c r="CJ164" s="23"/>
      <c r="CK164" s="24">
        <v>3</v>
      </c>
      <c r="CL164" s="24">
        <v>3</v>
      </c>
      <c r="CM164" s="24">
        <v>2</v>
      </c>
      <c r="CN164" s="23"/>
    </row>
    <row r="165" spans="1:92" x14ac:dyDescent="0.2">
      <c r="A165" s="25">
        <v>42383.364171990739</v>
      </c>
      <c r="B165" s="24">
        <v>1</v>
      </c>
      <c r="C165" s="24">
        <v>5</v>
      </c>
      <c r="D165" s="24">
        <v>1</v>
      </c>
      <c r="E165" s="24">
        <v>2</v>
      </c>
      <c r="F165" s="24">
        <v>2</v>
      </c>
      <c r="G165" s="24">
        <v>5</v>
      </c>
      <c r="H165" s="24">
        <v>1</v>
      </c>
      <c r="I165" s="24">
        <v>3</v>
      </c>
      <c r="J165" s="24">
        <v>3</v>
      </c>
      <c r="K165" s="24">
        <v>4</v>
      </c>
      <c r="L165" s="24">
        <v>3</v>
      </c>
      <c r="M165" s="24">
        <v>3</v>
      </c>
      <c r="N165" s="24">
        <v>4</v>
      </c>
      <c r="O165" s="24">
        <v>4</v>
      </c>
      <c r="P165" s="24">
        <v>4</v>
      </c>
      <c r="Q165" s="24">
        <v>4</v>
      </c>
      <c r="R165" s="24">
        <v>4</v>
      </c>
      <c r="S165" s="24">
        <v>3</v>
      </c>
      <c r="T165" s="24">
        <v>1</v>
      </c>
      <c r="U165" s="23"/>
      <c r="V165" s="23"/>
      <c r="W165" s="24">
        <v>3</v>
      </c>
      <c r="X165" s="24">
        <v>5</v>
      </c>
      <c r="Y165" s="24">
        <v>5</v>
      </c>
      <c r="Z165" s="24">
        <v>5</v>
      </c>
      <c r="AA165" s="24">
        <v>1</v>
      </c>
      <c r="AB165" s="24">
        <v>4</v>
      </c>
      <c r="AC165" s="24">
        <v>2</v>
      </c>
      <c r="AD165" s="24">
        <v>3</v>
      </c>
      <c r="AE165" s="24">
        <v>3</v>
      </c>
      <c r="AF165" s="24">
        <v>3</v>
      </c>
      <c r="AG165" s="24">
        <v>2</v>
      </c>
      <c r="AH165" s="24">
        <v>2</v>
      </c>
      <c r="AI165" s="24">
        <v>3</v>
      </c>
      <c r="AJ165" s="24">
        <v>3</v>
      </c>
      <c r="AK165" s="24">
        <v>5</v>
      </c>
      <c r="AL165" s="24">
        <v>1</v>
      </c>
      <c r="AM165" s="24">
        <v>2</v>
      </c>
      <c r="AN165" s="24">
        <v>5</v>
      </c>
      <c r="AO165" s="24">
        <v>1</v>
      </c>
      <c r="AP165" s="24">
        <v>4</v>
      </c>
      <c r="AQ165" s="24">
        <v>4</v>
      </c>
      <c r="AR165" s="24">
        <v>5</v>
      </c>
      <c r="AS165" s="24">
        <v>3</v>
      </c>
      <c r="AT165" s="24">
        <v>5</v>
      </c>
      <c r="AU165" s="24">
        <v>3</v>
      </c>
      <c r="AV165" s="24">
        <v>4</v>
      </c>
      <c r="AW165" s="24">
        <v>3</v>
      </c>
      <c r="AX165" s="24">
        <v>4</v>
      </c>
      <c r="AY165" s="24">
        <v>3</v>
      </c>
      <c r="AZ165" s="24">
        <v>3</v>
      </c>
      <c r="BA165" s="24">
        <v>1</v>
      </c>
      <c r="BB165" s="23"/>
      <c r="BC165" s="23"/>
      <c r="BD165" s="23"/>
      <c r="BE165" s="24">
        <v>3</v>
      </c>
      <c r="BF165" s="24">
        <v>5</v>
      </c>
      <c r="BG165" s="24">
        <v>2</v>
      </c>
      <c r="BH165" s="24">
        <v>2</v>
      </c>
      <c r="BI165" s="24">
        <v>5</v>
      </c>
      <c r="BJ165" s="24">
        <v>2</v>
      </c>
      <c r="BK165" s="24" t="s">
        <v>85</v>
      </c>
      <c r="BL165" s="24" t="s">
        <v>86</v>
      </c>
      <c r="BM165" s="24" t="s">
        <v>86</v>
      </c>
      <c r="BN165" s="24" t="s">
        <v>85</v>
      </c>
      <c r="BO165" s="24" t="s">
        <v>85</v>
      </c>
      <c r="BP165" s="24" t="s">
        <v>86</v>
      </c>
      <c r="BQ165" s="24" t="s">
        <v>86</v>
      </c>
      <c r="BR165" s="24" t="s">
        <v>86</v>
      </c>
      <c r="BS165" s="24" t="s">
        <v>86</v>
      </c>
      <c r="BT165" s="24" t="s">
        <v>86</v>
      </c>
      <c r="BU165" s="24" t="s">
        <v>85</v>
      </c>
      <c r="BV165" s="24" t="s">
        <v>104</v>
      </c>
      <c r="BW165" s="23"/>
      <c r="BX165" s="24" t="s">
        <v>106</v>
      </c>
      <c r="BY165" s="24" t="s">
        <v>159</v>
      </c>
      <c r="BZ165" s="24" t="s">
        <v>108</v>
      </c>
      <c r="CA165" s="24" t="s">
        <v>109</v>
      </c>
      <c r="CB165" s="24" t="s">
        <v>110</v>
      </c>
      <c r="CC165" s="23"/>
      <c r="CD165" s="24" t="s">
        <v>250</v>
      </c>
      <c r="CE165" s="24" t="s">
        <v>1870</v>
      </c>
      <c r="CF165" s="24" t="s">
        <v>114</v>
      </c>
      <c r="CG165" s="24" t="s">
        <v>115</v>
      </c>
      <c r="CH165" s="24" t="s">
        <v>86</v>
      </c>
      <c r="CI165" s="23"/>
      <c r="CJ165" s="23"/>
      <c r="CK165" s="24">
        <v>4</v>
      </c>
      <c r="CL165" s="24">
        <v>3</v>
      </c>
      <c r="CM165" s="24">
        <v>1</v>
      </c>
      <c r="CN165" s="23"/>
    </row>
    <row r="166" spans="1:92" x14ac:dyDescent="0.2">
      <c r="A166" s="25">
        <v>42383.372785891203</v>
      </c>
      <c r="B166" s="24">
        <v>3</v>
      </c>
      <c r="C166" s="24">
        <v>5</v>
      </c>
      <c r="D166" s="24">
        <v>5</v>
      </c>
      <c r="E166" s="24">
        <v>5</v>
      </c>
      <c r="F166" s="24">
        <v>3</v>
      </c>
      <c r="G166" s="24">
        <v>4</v>
      </c>
      <c r="H166" s="24">
        <v>3</v>
      </c>
      <c r="I166" s="24">
        <v>5</v>
      </c>
      <c r="J166" s="24">
        <v>4</v>
      </c>
      <c r="K166" s="24">
        <v>5</v>
      </c>
      <c r="L166" s="24">
        <v>5</v>
      </c>
      <c r="M166" s="24">
        <v>3</v>
      </c>
      <c r="N166" s="24">
        <v>2</v>
      </c>
      <c r="O166" s="24">
        <v>5</v>
      </c>
      <c r="P166" s="24">
        <v>4</v>
      </c>
      <c r="Q166" s="24">
        <v>5</v>
      </c>
      <c r="R166" s="24">
        <v>5</v>
      </c>
      <c r="S166" s="24">
        <v>2</v>
      </c>
      <c r="T166" s="24">
        <v>3</v>
      </c>
      <c r="U166" s="23"/>
      <c r="V166" s="23"/>
      <c r="W166" s="24">
        <v>3</v>
      </c>
      <c r="X166" s="24">
        <v>5</v>
      </c>
      <c r="Y166" s="24">
        <v>5</v>
      </c>
      <c r="Z166" s="24">
        <v>5</v>
      </c>
      <c r="AA166" s="24">
        <v>5</v>
      </c>
      <c r="AB166" s="24">
        <v>5</v>
      </c>
      <c r="AC166" s="24">
        <v>5</v>
      </c>
      <c r="AD166" s="24">
        <v>5</v>
      </c>
      <c r="AE166" s="24">
        <v>3</v>
      </c>
      <c r="AF166" s="24">
        <v>5</v>
      </c>
      <c r="AG166" s="24">
        <v>5</v>
      </c>
      <c r="AH166" s="24">
        <v>3</v>
      </c>
      <c r="AI166" s="24">
        <v>5</v>
      </c>
      <c r="AJ166" s="24">
        <v>5</v>
      </c>
      <c r="AK166" s="24">
        <v>5</v>
      </c>
      <c r="AL166" s="24">
        <v>5</v>
      </c>
      <c r="AM166" s="24">
        <v>4</v>
      </c>
      <c r="AN166" s="24">
        <v>5</v>
      </c>
      <c r="AO166" s="24">
        <v>4</v>
      </c>
      <c r="AP166" s="24">
        <v>4</v>
      </c>
      <c r="AQ166" s="24">
        <v>5</v>
      </c>
      <c r="AR166" s="24">
        <v>5</v>
      </c>
      <c r="AS166" s="24">
        <v>5</v>
      </c>
      <c r="AT166" s="24">
        <v>4</v>
      </c>
      <c r="AU166" s="24">
        <v>3</v>
      </c>
      <c r="AV166" s="24">
        <v>5</v>
      </c>
      <c r="AW166" s="24">
        <v>5</v>
      </c>
      <c r="AX166" s="24">
        <v>5</v>
      </c>
      <c r="AY166" s="24">
        <v>5</v>
      </c>
      <c r="AZ166" s="24">
        <v>4</v>
      </c>
      <c r="BA166" s="24">
        <v>4</v>
      </c>
      <c r="BB166" s="23"/>
      <c r="BC166" s="23"/>
      <c r="BD166" s="23"/>
      <c r="BE166" s="24">
        <v>5</v>
      </c>
      <c r="BF166" s="24">
        <v>5</v>
      </c>
      <c r="BG166" s="24">
        <v>5</v>
      </c>
      <c r="BH166" s="24">
        <v>5</v>
      </c>
      <c r="BI166" s="24">
        <v>5</v>
      </c>
      <c r="BJ166" s="24">
        <v>5</v>
      </c>
      <c r="BK166" s="24" t="s">
        <v>85</v>
      </c>
      <c r="BL166" s="24" t="s">
        <v>85</v>
      </c>
      <c r="BM166" s="24" t="s">
        <v>85</v>
      </c>
      <c r="BN166" s="24" t="s">
        <v>85</v>
      </c>
      <c r="BO166" s="24" t="s">
        <v>85</v>
      </c>
      <c r="BP166" s="24" t="s">
        <v>85</v>
      </c>
      <c r="BQ166" s="24" t="s">
        <v>85</v>
      </c>
      <c r="BR166" s="24" t="s">
        <v>85</v>
      </c>
      <c r="BS166" s="24" t="s">
        <v>85</v>
      </c>
      <c r="BT166" s="24" t="s">
        <v>85</v>
      </c>
      <c r="BU166" s="24" t="s">
        <v>85</v>
      </c>
      <c r="BV166" s="24" t="s">
        <v>465</v>
      </c>
      <c r="BW166" s="24" t="s">
        <v>1114</v>
      </c>
      <c r="BX166" s="24" t="s">
        <v>106</v>
      </c>
      <c r="BY166" s="24" t="s">
        <v>107</v>
      </c>
      <c r="BZ166" s="24" t="s">
        <v>134</v>
      </c>
      <c r="CA166" s="24" t="s">
        <v>109</v>
      </c>
      <c r="CB166" s="24" t="s">
        <v>110</v>
      </c>
      <c r="CC166" s="24" t="s">
        <v>163</v>
      </c>
      <c r="CD166" s="24" t="s">
        <v>164</v>
      </c>
      <c r="CE166" s="24" t="s">
        <v>7788</v>
      </c>
      <c r="CF166" s="24" t="s">
        <v>114</v>
      </c>
      <c r="CG166" s="24" t="s">
        <v>115</v>
      </c>
      <c r="CH166" s="24" t="s">
        <v>85</v>
      </c>
      <c r="CI166" s="23"/>
      <c r="CJ166" s="23"/>
      <c r="CK166" s="24">
        <v>5</v>
      </c>
      <c r="CL166" s="24">
        <v>4</v>
      </c>
      <c r="CM166" s="24">
        <v>5</v>
      </c>
      <c r="CN166" s="23"/>
    </row>
    <row r="167" spans="1:92" x14ac:dyDescent="0.2">
      <c r="A167" s="25">
        <v>42383.418062731478</v>
      </c>
      <c r="B167" s="24">
        <v>3</v>
      </c>
      <c r="C167" s="24">
        <v>4</v>
      </c>
      <c r="D167" s="24">
        <v>4</v>
      </c>
      <c r="E167" s="24">
        <v>4</v>
      </c>
      <c r="F167" s="24">
        <v>4</v>
      </c>
      <c r="G167" s="24">
        <v>4</v>
      </c>
      <c r="H167" s="24">
        <v>3</v>
      </c>
      <c r="I167" s="24">
        <v>4</v>
      </c>
      <c r="J167" s="24">
        <v>3</v>
      </c>
      <c r="K167" s="24">
        <v>4</v>
      </c>
      <c r="L167" s="24">
        <v>4</v>
      </c>
      <c r="M167" s="24">
        <v>4</v>
      </c>
      <c r="N167" s="24">
        <v>1</v>
      </c>
      <c r="O167" s="24">
        <v>1</v>
      </c>
      <c r="P167" s="24">
        <v>1</v>
      </c>
      <c r="Q167" s="24">
        <v>3</v>
      </c>
      <c r="R167" s="24">
        <v>2</v>
      </c>
      <c r="S167" s="24">
        <v>2</v>
      </c>
      <c r="T167" s="24">
        <v>3</v>
      </c>
      <c r="U167" s="23"/>
      <c r="V167" s="23"/>
      <c r="W167" s="24">
        <v>3</v>
      </c>
      <c r="X167" s="24">
        <v>3</v>
      </c>
      <c r="Y167" s="24">
        <v>3</v>
      </c>
      <c r="Z167" s="24">
        <v>4</v>
      </c>
      <c r="AA167" s="24">
        <v>4</v>
      </c>
      <c r="AB167" s="24">
        <v>2</v>
      </c>
      <c r="AC167" s="24">
        <v>2</v>
      </c>
      <c r="AD167" s="24">
        <v>4</v>
      </c>
      <c r="AE167" s="24">
        <v>2</v>
      </c>
      <c r="AF167" s="24">
        <v>4</v>
      </c>
      <c r="AG167" s="24">
        <v>4</v>
      </c>
      <c r="AH167" s="24">
        <v>3</v>
      </c>
      <c r="AI167" s="24">
        <v>4</v>
      </c>
      <c r="AJ167" s="24">
        <v>3</v>
      </c>
      <c r="AK167" s="24">
        <v>3</v>
      </c>
      <c r="AL167" s="24">
        <v>3</v>
      </c>
      <c r="AM167" s="24">
        <v>5</v>
      </c>
      <c r="AN167" s="24">
        <v>4</v>
      </c>
      <c r="AO167" s="24">
        <v>2</v>
      </c>
      <c r="AP167" s="24">
        <v>3</v>
      </c>
      <c r="AQ167" s="24">
        <v>3</v>
      </c>
      <c r="AR167" s="24">
        <v>3</v>
      </c>
      <c r="AS167" s="24">
        <v>4</v>
      </c>
      <c r="AT167" s="24">
        <v>4</v>
      </c>
      <c r="AU167" s="24">
        <v>2</v>
      </c>
      <c r="AV167" s="24">
        <v>1</v>
      </c>
      <c r="AW167" s="24">
        <v>3</v>
      </c>
      <c r="AX167" s="24">
        <v>3</v>
      </c>
      <c r="AY167" s="24">
        <v>3</v>
      </c>
      <c r="AZ167" s="24">
        <v>2</v>
      </c>
      <c r="BA167" s="24">
        <v>4</v>
      </c>
      <c r="BB167" s="23"/>
      <c r="BC167" s="23"/>
      <c r="BD167" s="23"/>
      <c r="BE167" s="24">
        <v>4</v>
      </c>
      <c r="BF167" s="24">
        <v>4</v>
      </c>
      <c r="BG167" s="24">
        <v>4</v>
      </c>
      <c r="BH167" s="24">
        <v>4</v>
      </c>
      <c r="BI167" s="24">
        <v>4</v>
      </c>
      <c r="BJ167" s="24">
        <v>4</v>
      </c>
      <c r="BK167" s="24" t="s">
        <v>86</v>
      </c>
      <c r="BL167" s="24" t="s">
        <v>125</v>
      </c>
      <c r="BM167" s="24" t="s">
        <v>85</v>
      </c>
      <c r="BN167" s="24" t="s">
        <v>85</v>
      </c>
      <c r="BO167" s="24" t="s">
        <v>85</v>
      </c>
      <c r="BP167" s="24" t="s">
        <v>85</v>
      </c>
      <c r="BQ167" s="24" t="s">
        <v>125</v>
      </c>
      <c r="BR167" s="24" t="s">
        <v>85</v>
      </c>
      <c r="BS167" s="24" t="s">
        <v>85</v>
      </c>
      <c r="BT167" s="24" t="s">
        <v>85</v>
      </c>
      <c r="BU167" s="24" t="s">
        <v>85</v>
      </c>
      <c r="BV167" s="24" t="s">
        <v>104</v>
      </c>
      <c r="BW167" s="24" t="s">
        <v>105</v>
      </c>
      <c r="BX167" s="24" t="s">
        <v>106</v>
      </c>
      <c r="BY167" s="24" t="s">
        <v>107</v>
      </c>
      <c r="BZ167" s="24" t="s">
        <v>160</v>
      </c>
      <c r="CA167" s="24" t="s">
        <v>415</v>
      </c>
      <c r="CB167" s="24" t="s">
        <v>110</v>
      </c>
      <c r="CC167" s="24" t="s">
        <v>111</v>
      </c>
      <c r="CD167" s="24" t="s">
        <v>221</v>
      </c>
      <c r="CE167" s="24" t="s">
        <v>7727</v>
      </c>
      <c r="CF167" s="24" t="s">
        <v>114</v>
      </c>
      <c r="CG167" s="24" t="s">
        <v>447</v>
      </c>
      <c r="CH167" s="24" t="s">
        <v>85</v>
      </c>
      <c r="CI167" s="23"/>
      <c r="CJ167" s="23"/>
      <c r="CK167" s="24">
        <v>4</v>
      </c>
      <c r="CL167" s="24">
        <v>4</v>
      </c>
      <c r="CM167" s="24">
        <v>2</v>
      </c>
      <c r="CN167" s="23"/>
    </row>
    <row r="168" spans="1:92" x14ac:dyDescent="0.2">
      <c r="A168" s="25">
        <v>42383.461475081014</v>
      </c>
      <c r="B168" s="24" t="s">
        <v>118</v>
      </c>
      <c r="C168" s="24">
        <v>5</v>
      </c>
      <c r="D168" s="24">
        <v>3</v>
      </c>
      <c r="E168" s="24">
        <v>4</v>
      </c>
      <c r="F168" s="24">
        <v>1</v>
      </c>
      <c r="G168" s="24">
        <v>4</v>
      </c>
      <c r="H168" s="24">
        <v>5</v>
      </c>
      <c r="I168" s="24">
        <v>4</v>
      </c>
      <c r="J168" s="24">
        <v>4</v>
      </c>
      <c r="K168" s="24">
        <v>4</v>
      </c>
      <c r="L168" s="24">
        <v>3</v>
      </c>
      <c r="M168" s="24">
        <v>4</v>
      </c>
      <c r="N168" s="24">
        <v>1</v>
      </c>
      <c r="O168" s="24">
        <v>4</v>
      </c>
      <c r="P168" s="24">
        <v>5</v>
      </c>
      <c r="Q168" s="24">
        <v>5</v>
      </c>
      <c r="R168" s="24">
        <v>1</v>
      </c>
      <c r="S168" s="24">
        <v>2</v>
      </c>
      <c r="T168" s="24">
        <v>2</v>
      </c>
      <c r="U168" s="23"/>
      <c r="V168" s="23"/>
      <c r="W168" s="24">
        <v>5</v>
      </c>
      <c r="X168" s="24">
        <v>2</v>
      </c>
      <c r="Y168" s="24">
        <v>3</v>
      </c>
      <c r="Z168" s="24">
        <v>4</v>
      </c>
      <c r="AA168" s="24">
        <v>5</v>
      </c>
      <c r="AB168" s="24">
        <v>4</v>
      </c>
      <c r="AC168" s="24">
        <v>3</v>
      </c>
      <c r="AD168" s="24">
        <v>2</v>
      </c>
      <c r="AE168" s="24">
        <v>3</v>
      </c>
      <c r="AF168" s="24">
        <v>1</v>
      </c>
      <c r="AG168" s="24">
        <v>2</v>
      </c>
      <c r="AH168" s="24">
        <v>5</v>
      </c>
      <c r="AI168" s="24">
        <v>1</v>
      </c>
      <c r="AJ168" s="24" t="s">
        <v>118</v>
      </c>
      <c r="AK168" s="24">
        <v>5</v>
      </c>
      <c r="AL168" s="24">
        <v>4</v>
      </c>
      <c r="AM168" s="24">
        <v>2</v>
      </c>
      <c r="AN168" s="24">
        <v>4</v>
      </c>
      <c r="AO168" s="24">
        <v>5</v>
      </c>
      <c r="AP168" s="24">
        <v>4</v>
      </c>
      <c r="AQ168" s="24">
        <v>4</v>
      </c>
      <c r="AR168" s="24">
        <v>4</v>
      </c>
      <c r="AS168" s="24">
        <v>3</v>
      </c>
      <c r="AT168" s="24">
        <v>5</v>
      </c>
      <c r="AU168" s="24">
        <v>1</v>
      </c>
      <c r="AV168" s="24">
        <v>3</v>
      </c>
      <c r="AW168" s="24">
        <v>5</v>
      </c>
      <c r="AX168" s="24">
        <v>5</v>
      </c>
      <c r="AY168" s="24">
        <v>1</v>
      </c>
      <c r="AZ168" s="24">
        <v>4</v>
      </c>
      <c r="BA168" s="24">
        <v>2</v>
      </c>
      <c r="BB168" s="23"/>
      <c r="BC168" s="23"/>
      <c r="BD168" s="23"/>
      <c r="BE168" s="24">
        <v>5</v>
      </c>
      <c r="BF168" s="24">
        <v>4</v>
      </c>
      <c r="BG168" s="24">
        <v>5</v>
      </c>
      <c r="BH168" s="24">
        <v>5</v>
      </c>
      <c r="BI168" s="24">
        <v>5</v>
      </c>
      <c r="BJ168" s="24">
        <v>5</v>
      </c>
      <c r="BK168" s="24" t="s">
        <v>86</v>
      </c>
      <c r="BL168" s="24" t="s">
        <v>125</v>
      </c>
      <c r="BM168" s="24" t="s">
        <v>85</v>
      </c>
      <c r="BN168" s="24" t="s">
        <v>125</v>
      </c>
      <c r="BO168" s="24" t="s">
        <v>85</v>
      </c>
      <c r="BP168" s="24" t="s">
        <v>85</v>
      </c>
      <c r="BQ168" s="24" t="s">
        <v>125</v>
      </c>
      <c r="BR168" s="24" t="s">
        <v>125</v>
      </c>
      <c r="BS168" s="24" t="s">
        <v>125</v>
      </c>
      <c r="BT168" s="24" t="s">
        <v>125</v>
      </c>
      <c r="BU168" s="24" t="s">
        <v>85</v>
      </c>
      <c r="BV168" s="24" t="s">
        <v>940</v>
      </c>
      <c r="BW168" s="24" t="s">
        <v>105</v>
      </c>
      <c r="BX168" s="24" t="s">
        <v>7789</v>
      </c>
      <c r="BY168" s="24" t="s">
        <v>107</v>
      </c>
      <c r="BZ168" s="24" t="s">
        <v>160</v>
      </c>
      <c r="CA168" s="24" t="s">
        <v>109</v>
      </c>
      <c r="CB168" s="24" t="s">
        <v>387</v>
      </c>
      <c r="CC168" s="24" t="s">
        <v>7790</v>
      </c>
      <c r="CD168" s="24" t="s">
        <v>7543</v>
      </c>
      <c r="CE168" s="24" t="s">
        <v>250</v>
      </c>
      <c r="CF168" s="24" t="s">
        <v>114</v>
      </c>
      <c r="CG168" s="24" t="s">
        <v>115</v>
      </c>
      <c r="CH168" s="24" t="s">
        <v>125</v>
      </c>
      <c r="CI168" s="23"/>
      <c r="CJ168" s="24" t="s">
        <v>7791</v>
      </c>
      <c r="CK168" s="24">
        <v>5</v>
      </c>
      <c r="CL168" s="24">
        <v>4</v>
      </c>
      <c r="CM168" s="24" t="s">
        <v>118</v>
      </c>
      <c r="CN168" s="23"/>
    </row>
    <row r="169" spans="1:92" x14ac:dyDescent="0.2">
      <c r="A169" s="25">
        <v>42383.519223055555</v>
      </c>
      <c r="B169" s="24">
        <v>1</v>
      </c>
      <c r="C169" s="24" t="s">
        <v>118</v>
      </c>
      <c r="D169" s="24">
        <v>1</v>
      </c>
      <c r="E169" s="24">
        <v>3</v>
      </c>
      <c r="F169" s="24">
        <v>1</v>
      </c>
      <c r="G169" s="24">
        <v>2</v>
      </c>
      <c r="H169" s="24">
        <v>1</v>
      </c>
      <c r="I169" s="24">
        <v>1</v>
      </c>
      <c r="J169" s="24" t="s">
        <v>118</v>
      </c>
      <c r="K169" s="24">
        <v>1</v>
      </c>
      <c r="L169" s="24">
        <v>5</v>
      </c>
      <c r="M169" s="24" t="s">
        <v>118</v>
      </c>
      <c r="N169" s="24">
        <v>3</v>
      </c>
      <c r="O169" s="24">
        <v>1</v>
      </c>
      <c r="P169" s="24">
        <v>5</v>
      </c>
      <c r="Q169" s="24">
        <v>1</v>
      </c>
      <c r="R169" s="24">
        <v>1</v>
      </c>
      <c r="S169" s="24">
        <v>1</v>
      </c>
      <c r="T169" s="24">
        <v>5</v>
      </c>
      <c r="U169" s="23"/>
      <c r="V169" s="23"/>
      <c r="W169" s="24">
        <v>3</v>
      </c>
      <c r="X169" s="24">
        <v>1</v>
      </c>
      <c r="Y169" s="24">
        <v>1</v>
      </c>
      <c r="Z169" s="24">
        <v>3</v>
      </c>
      <c r="AA169" s="24" t="s">
        <v>118</v>
      </c>
      <c r="AB169" s="24">
        <v>4</v>
      </c>
      <c r="AC169" s="24">
        <v>4</v>
      </c>
      <c r="AD169" s="24">
        <v>2</v>
      </c>
      <c r="AE169" s="24">
        <v>1</v>
      </c>
      <c r="AF169" s="24">
        <v>4</v>
      </c>
      <c r="AG169" s="24">
        <v>4</v>
      </c>
      <c r="AH169" s="24">
        <v>3</v>
      </c>
      <c r="AI169" s="24">
        <v>3</v>
      </c>
      <c r="AJ169" s="24" t="s">
        <v>118</v>
      </c>
      <c r="AK169" s="24">
        <v>3</v>
      </c>
      <c r="AL169" s="24">
        <v>3</v>
      </c>
      <c r="AM169" s="24">
        <v>2</v>
      </c>
      <c r="AN169" s="24">
        <v>2</v>
      </c>
      <c r="AO169" s="24">
        <v>4</v>
      </c>
      <c r="AP169" s="24" t="s">
        <v>118</v>
      </c>
      <c r="AQ169" s="24" t="s">
        <v>118</v>
      </c>
      <c r="AR169" s="24">
        <v>2</v>
      </c>
      <c r="AS169" s="24">
        <v>4</v>
      </c>
      <c r="AT169" s="24">
        <v>2</v>
      </c>
      <c r="AU169" s="24">
        <v>2</v>
      </c>
      <c r="AV169" s="24">
        <v>2</v>
      </c>
      <c r="AW169" s="24">
        <v>5</v>
      </c>
      <c r="AX169" s="24" t="s">
        <v>118</v>
      </c>
      <c r="AY169" s="24" t="s">
        <v>118</v>
      </c>
      <c r="AZ169" s="24" t="s">
        <v>118</v>
      </c>
      <c r="BA169" s="24">
        <v>5</v>
      </c>
      <c r="BB169" s="23"/>
      <c r="BC169" s="23"/>
      <c r="BD169" s="23"/>
      <c r="BE169" s="24">
        <v>5</v>
      </c>
      <c r="BF169" s="24">
        <v>5</v>
      </c>
      <c r="BG169" s="24">
        <v>5</v>
      </c>
      <c r="BH169" s="24">
        <v>5</v>
      </c>
      <c r="BI169" s="24">
        <v>5</v>
      </c>
      <c r="BJ169" s="24">
        <v>5</v>
      </c>
      <c r="BK169" s="24" t="s">
        <v>85</v>
      </c>
      <c r="BL169" s="24" t="s">
        <v>85</v>
      </c>
      <c r="BM169" s="24" t="s">
        <v>86</v>
      </c>
      <c r="BN169" s="24" t="s">
        <v>86</v>
      </c>
      <c r="BO169" s="24" t="s">
        <v>125</v>
      </c>
      <c r="BP169" s="24" t="s">
        <v>86</v>
      </c>
      <c r="BQ169" s="24" t="s">
        <v>125</v>
      </c>
      <c r="BR169" s="24" t="s">
        <v>86</v>
      </c>
      <c r="BS169" s="24" t="s">
        <v>85</v>
      </c>
      <c r="BT169" s="24" t="s">
        <v>125</v>
      </c>
      <c r="BU169" s="24" t="s">
        <v>85</v>
      </c>
      <c r="BV169" s="24" t="s">
        <v>271</v>
      </c>
      <c r="BW169" s="24" t="s">
        <v>105</v>
      </c>
      <c r="BX169" s="24" t="s">
        <v>106</v>
      </c>
      <c r="BY169" s="24" t="s">
        <v>107</v>
      </c>
      <c r="BZ169" s="24" t="s">
        <v>160</v>
      </c>
      <c r="CA169" s="24" t="s">
        <v>109</v>
      </c>
      <c r="CB169" s="24" t="s">
        <v>7792</v>
      </c>
      <c r="CC169" s="24" t="s">
        <v>7793</v>
      </c>
      <c r="CD169" s="24" t="s">
        <v>7794</v>
      </c>
      <c r="CE169" s="24" t="s">
        <v>7608</v>
      </c>
      <c r="CF169" s="24" t="s">
        <v>114</v>
      </c>
      <c r="CG169" s="24" t="s">
        <v>7795</v>
      </c>
      <c r="CH169" s="24" t="s">
        <v>85</v>
      </c>
      <c r="CI169" s="23"/>
      <c r="CJ169" s="24" t="s">
        <v>7796</v>
      </c>
      <c r="CK169" s="24">
        <v>2</v>
      </c>
      <c r="CL169" s="24" t="s">
        <v>118</v>
      </c>
      <c r="CM169" s="24" t="s">
        <v>118</v>
      </c>
      <c r="CN169" s="23"/>
    </row>
    <row r="170" spans="1:92" x14ac:dyDescent="0.2">
      <c r="A170" s="25">
        <v>42383.55642231481</v>
      </c>
      <c r="B170" s="24">
        <v>2</v>
      </c>
      <c r="C170" s="24">
        <v>3</v>
      </c>
      <c r="D170" s="24">
        <v>4</v>
      </c>
      <c r="E170" s="24">
        <v>3</v>
      </c>
      <c r="F170" s="24">
        <v>2</v>
      </c>
      <c r="G170" s="24">
        <v>5</v>
      </c>
      <c r="H170" s="24">
        <v>4</v>
      </c>
      <c r="I170" s="24">
        <v>5</v>
      </c>
      <c r="J170" s="24">
        <v>5</v>
      </c>
      <c r="K170" s="24">
        <v>3</v>
      </c>
      <c r="L170" s="24">
        <v>4</v>
      </c>
      <c r="M170" s="24">
        <v>2</v>
      </c>
      <c r="N170" s="24">
        <v>4</v>
      </c>
      <c r="O170" s="24">
        <v>3</v>
      </c>
      <c r="P170" s="24">
        <v>5</v>
      </c>
      <c r="Q170" s="24">
        <v>3</v>
      </c>
      <c r="R170" s="24">
        <v>3</v>
      </c>
      <c r="S170" s="24">
        <v>2</v>
      </c>
      <c r="T170" s="24">
        <v>5</v>
      </c>
      <c r="U170" s="23"/>
      <c r="V170" s="23"/>
      <c r="W170" s="24">
        <v>4</v>
      </c>
      <c r="X170" s="24">
        <v>4</v>
      </c>
      <c r="Y170" s="24">
        <v>4</v>
      </c>
      <c r="Z170" s="24">
        <v>4</v>
      </c>
      <c r="AA170" s="24">
        <v>5</v>
      </c>
      <c r="AB170" s="24">
        <v>4</v>
      </c>
      <c r="AC170" s="24">
        <v>4</v>
      </c>
      <c r="AD170" s="24">
        <v>5</v>
      </c>
      <c r="AE170" s="24">
        <v>5</v>
      </c>
      <c r="AF170" s="24">
        <v>5</v>
      </c>
      <c r="AG170" s="24">
        <v>5</v>
      </c>
      <c r="AH170" s="24">
        <v>3</v>
      </c>
      <c r="AI170" s="24">
        <v>5</v>
      </c>
      <c r="AJ170" s="24">
        <v>3</v>
      </c>
      <c r="AK170" s="24">
        <v>5</v>
      </c>
      <c r="AL170" s="24">
        <v>3</v>
      </c>
      <c r="AM170" s="24">
        <v>3</v>
      </c>
      <c r="AN170" s="24">
        <v>5</v>
      </c>
      <c r="AO170" s="24">
        <v>4</v>
      </c>
      <c r="AP170" s="24">
        <v>5</v>
      </c>
      <c r="AQ170" s="24">
        <v>5</v>
      </c>
      <c r="AR170" s="24">
        <v>4</v>
      </c>
      <c r="AS170" s="24">
        <v>4</v>
      </c>
      <c r="AT170" s="24">
        <v>3</v>
      </c>
      <c r="AU170" s="24">
        <v>4</v>
      </c>
      <c r="AV170" s="24">
        <v>4</v>
      </c>
      <c r="AW170" s="24">
        <v>5</v>
      </c>
      <c r="AX170" s="24">
        <v>4</v>
      </c>
      <c r="AY170" s="24">
        <v>4</v>
      </c>
      <c r="AZ170" s="24">
        <v>2</v>
      </c>
      <c r="BA170" s="24">
        <v>5</v>
      </c>
      <c r="BB170" s="23"/>
      <c r="BC170" s="23"/>
      <c r="BD170" s="23"/>
      <c r="BE170" s="24">
        <v>5</v>
      </c>
      <c r="BF170" s="24">
        <v>4</v>
      </c>
      <c r="BG170" s="24">
        <v>3</v>
      </c>
      <c r="BH170" s="24">
        <v>3</v>
      </c>
      <c r="BI170" s="24">
        <v>5</v>
      </c>
      <c r="BJ170" s="24">
        <v>4</v>
      </c>
      <c r="BK170" s="24" t="s">
        <v>85</v>
      </c>
      <c r="BL170" s="24" t="s">
        <v>85</v>
      </c>
      <c r="BM170" s="24" t="s">
        <v>85</v>
      </c>
      <c r="BN170" s="24" t="s">
        <v>85</v>
      </c>
      <c r="BO170" s="24" t="s">
        <v>85</v>
      </c>
      <c r="BP170" s="24" t="s">
        <v>85</v>
      </c>
      <c r="BQ170" s="24" t="s">
        <v>125</v>
      </c>
      <c r="BR170" s="24" t="s">
        <v>125</v>
      </c>
      <c r="BS170" s="24" t="s">
        <v>125</v>
      </c>
      <c r="BT170" s="24" t="s">
        <v>125</v>
      </c>
      <c r="BU170" s="24" t="s">
        <v>85</v>
      </c>
      <c r="BV170" s="24" t="s">
        <v>104</v>
      </c>
      <c r="BW170" s="24" t="s">
        <v>105</v>
      </c>
      <c r="BX170" s="24" t="s">
        <v>187</v>
      </c>
      <c r="BY170" s="24" t="s">
        <v>107</v>
      </c>
      <c r="BZ170" s="24" t="s">
        <v>160</v>
      </c>
      <c r="CA170" s="24" t="s">
        <v>415</v>
      </c>
      <c r="CB170" s="24" t="s">
        <v>110</v>
      </c>
      <c r="CC170" s="24" t="s">
        <v>3955</v>
      </c>
      <c r="CD170" s="24" t="s">
        <v>7543</v>
      </c>
      <c r="CE170" s="24" t="s">
        <v>7707</v>
      </c>
      <c r="CF170" s="24" t="s">
        <v>114</v>
      </c>
      <c r="CG170" s="24" t="s">
        <v>115</v>
      </c>
      <c r="CH170" s="24" t="s">
        <v>125</v>
      </c>
      <c r="CI170" s="23"/>
      <c r="CJ170" s="23"/>
      <c r="CK170" s="24">
        <v>2</v>
      </c>
      <c r="CL170" s="24">
        <v>3</v>
      </c>
      <c r="CM170" s="24">
        <v>2</v>
      </c>
      <c r="CN170" s="23"/>
    </row>
    <row r="171" spans="1:92" x14ac:dyDescent="0.2">
      <c r="A171" s="25">
        <v>42383.644185405094</v>
      </c>
      <c r="B171" s="24">
        <v>1</v>
      </c>
      <c r="C171" s="24">
        <v>5</v>
      </c>
      <c r="D171" s="24">
        <v>5</v>
      </c>
      <c r="E171" s="24">
        <v>2</v>
      </c>
      <c r="F171" s="24">
        <v>1</v>
      </c>
      <c r="G171" s="24">
        <v>5</v>
      </c>
      <c r="H171" s="24">
        <v>4</v>
      </c>
      <c r="I171" s="24">
        <v>2</v>
      </c>
      <c r="J171" s="24">
        <v>4</v>
      </c>
      <c r="K171" s="24">
        <v>1</v>
      </c>
      <c r="L171" s="24">
        <v>3</v>
      </c>
      <c r="M171" s="24">
        <v>3</v>
      </c>
      <c r="N171" s="24">
        <v>1</v>
      </c>
      <c r="O171" s="24">
        <v>4</v>
      </c>
      <c r="P171" s="24">
        <v>2</v>
      </c>
      <c r="Q171" s="24">
        <v>2</v>
      </c>
      <c r="R171" s="24">
        <v>3</v>
      </c>
      <c r="S171" s="24">
        <v>5</v>
      </c>
      <c r="T171" s="24">
        <v>3</v>
      </c>
      <c r="U171" s="23"/>
      <c r="V171" s="23"/>
      <c r="W171" s="24">
        <v>5</v>
      </c>
      <c r="X171" s="24">
        <v>2</v>
      </c>
      <c r="Y171" s="24">
        <v>1</v>
      </c>
      <c r="Z171" s="24">
        <v>4</v>
      </c>
      <c r="AA171" s="24">
        <v>2</v>
      </c>
      <c r="AB171" s="24">
        <v>2</v>
      </c>
      <c r="AC171" s="24">
        <v>3</v>
      </c>
      <c r="AD171" s="24">
        <v>4</v>
      </c>
      <c r="AE171" s="24">
        <v>3</v>
      </c>
      <c r="AF171" s="24">
        <v>5</v>
      </c>
      <c r="AG171" s="24">
        <v>3</v>
      </c>
      <c r="AH171" s="24">
        <v>3</v>
      </c>
      <c r="AI171" s="24">
        <v>4</v>
      </c>
      <c r="AJ171" s="24">
        <v>2</v>
      </c>
      <c r="AK171" s="24">
        <v>5</v>
      </c>
      <c r="AL171" s="24">
        <v>2</v>
      </c>
      <c r="AM171" s="24">
        <v>1</v>
      </c>
      <c r="AN171" s="24">
        <v>5</v>
      </c>
      <c r="AO171" s="24">
        <v>5</v>
      </c>
      <c r="AP171" s="24">
        <v>3</v>
      </c>
      <c r="AQ171" s="24">
        <v>4</v>
      </c>
      <c r="AR171" s="24">
        <v>2</v>
      </c>
      <c r="AS171" s="24">
        <v>2</v>
      </c>
      <c r="AT171" s="24">
        <v>2</v>
      </c>
      <c r="AU171" s="24" t="s">
        <v>118</v>
      </c>
      <c r="AV171" s="24">
        <v>4</v>
      </c>
      <c r="AW171" s="24">
        <v>2</v>
      </c>
      <c r="AX171" s="24">
        <v>4</v>
      </c>
      <c r="AY171" s="24">
        <v>4</v>
      </c>
      <c r="AZ171" s="24">
        <v>5</v>
      </c>
      <c r="BA171" s="24">
        <v>4</v>
      </c>
      <c r="BB171" s="23"/>
      <c r="BC171" s="23"/>
      <c r="BD171" s="23"/>
      <c r="BE171" s="24">
        <v>5</v>
      </c>
      <c r="BF171" s="24">
        <v>4</v>
      </c>
      <c r="BG171" s="24">
        <v>3</v>
      </c>
      <c r="BH171" s="24">
        <v>2</v>
      </c>
      <c r="BI171" s="24">
        <v>5</v>
      </c>
      <c r="BJ171" s="24">
        <v>5</v>
      </c>
      <c r="BK171" s="24" t="s">
        <v>85</v>
      </c>
      <c r="BL171" s="24" t="s">
        <v>85</v>
      </c>
      <c r="BM171" s="24" t="s">
        <v>85</v>
      </c>
      <c r="BN171" s="24" t="s">
        <v>86</v>
      </c>
      <c r="BO171" s="24" t="s">
        <v>85</v>
      </c>
      <c r="BP171" s="24" t="s">
        <v>85</v>
      </c>
      <c r="BQ171" s="24" t="s">
        <v>125</v>
      </c>
      <c r="BR171" s="24" t="s">
        <v>85</v>
      </c>
      <c r="BS171" s="24" t="s">
        <v>85</v>
      </c>
      <c r="BT171" s="24" t="s">
        <v>85</v>
      </c>
      <c r="BU171" s="24" t="s">
        <v>85</v>
      </c>
      <c r="BV171" s="24" t="s">
        <v>3803</v>
      </c>
      <c r="BW171" s="24" t="s">
        <v>1747</v>
      </c>
      <c r="BX171" s="24" t="s">
        <v>106</v>
      </c>
      <c r="BY171" s="24" t="s">
        <v>159</v>
      </c>
      <c r="BZ171" s="24" t="s">
        <v>160</v>
      </c>
      <c r="CA171" s="24" t="s">
        <v>109</v>
      </c>
      <c r="CB171" s="24" t="s">
        <v>110</v>
      </c>
      <c r="CC171" s="24" t="s">
        <v>1753</v>
      </c>
      <c r="CD171" s="24" t="s">
        <v>1091</v>
      </c>
      <c r="CE171" s="24" t="s">
        <v>7797</v>
      </c>
      <c r="CF171" s="24" t="s">
        <v>114</v>
      </c>
      <c r="CG171" s="24" t="s">
        <v>115</v>
      </c>
      <c r="CH171" s="24" t="s">
        <v>125</v>
      </c>
      <c r="CI171" s="23"/>
      <c r="CJ171" s="23"/>
      <c r="CK171" s="24">
        <v>4</v>
      </c>
      <c r="CL171" s="24">
        <v>4</v>
      </c>
      <c r="CM171" s="24">
        <v>2</v>
      </c>
      <c r="CN171" s="23"/>
    </row>
    <row r="172" spans="1:92" x14ac:dyDescent="0.2">
      <c r="A172" s="25">
        <v>42383.651023634258</v>
      </c>
      <c r="B172" s="24">
        <v>4</v>
      </c>
      <c r="C172" s="24" t="s">
        <v>118</v>
      </c>
      <c r="D172" s="24" t="s">
        <v>118</v>
      </c>
      <c r="E172" s="24" t="s">
        <v>118</v>
      </c>
      <c r="F172" s="24" t="s">
        <v>118</v>
      </c>
      <c r="G172" s="24">
        <v>4</v>
      </c>
      <c r="H172" s="24">
        <v>3</v>
      </c>
      <c r="I172" s="24">
        <v>5</v>
      </c>
      <c r="J172" s="24">
        <v>5</v>
      </c>
      <c r="K172" s="24">
        <v>5</v>
      </c>
      <c r="L172" s="24">
        <v>5</v>
      </c>
      <c r="M172" s="24">
        <v>5</v>
      </c>
      <c r="N172" s="24" t="s">
        <v>118</v>
      </c>
      <c r="O172" s="24">
        <v>5</v>
      </c>
      <c r="P172" s="24" t="s">
        <v>118</v>
      </c>
      <c r="Q172" s="24">
        <v>1</v>
      </c>
      <c r="R172" s="24">
        <v>2</v>
      </c>
      <c r="S172" s="24">
        <v>4</v>
      </c>
      <c r="T172" s="24">
        <v>1</v>
      </c>
      <c r="U172" s="23"/>
      <c r="V172" s="23"/>
      <c r="W172" s="24">
        <v>5</v>
      </c>
      <c r="X172" s="24">
        <v>5</v>
      </c>
      <c r="Y172" s="24">
        <v>5</v>
      </c>
      <c r="Z172" s="24">
        <v>5</v>
      </c>
      <c r="AA172" s="24">
        <v>5</v>
      </c>
      <c r="AB172" s="24">
        <v>5</v>
      </c>
      <c r="AC172" s="24">
        <v>5</v>
      </c>
      <c r="AD172" s="24">
        <v>5</v>
      </c>
      <c r="AE172" s="24">
        <v>3</v>
      </c>
      <c r="AF172" s="24">
        <v>5</v>
      </c>
      <c r="AG172" s="24">
        <v>5</v>
      </c>
      <c r="AH172" s="24">
        <v>5</v>
      </c>
      <c r="AI172" s="24">
        <v>4</v>
      </c>
      <c r="AJ172" s="24">
        <v>5</v>
      </c>
      <c r="AK172" s="24">
        <v>1</v>
      </c>
      <c r="AL172" s="24">
        <v>1</v>
      </c>
      <c r="AM172" s="24">
        <v>2</v>
      </c>
      <c r="AN172" s="24">
        <v>3</v>
      </c>
      <c r="AO172" s="24">
        <v>1</v>
      </c>
      <c r="AP172" s="24">
        <v>5</v>
      </c>
      <c r="AQ172" s="24">
        <v>5</v>
      </c>
      <c r="AR172" s="24">
        <v>5</v>
      </c>
      <c r="AS172" s="24">
        <v>5</v>
      </c>
      <c r="AT172" s="24">
        <v>5</v>
      </c>
      <c r="AU172" s="24" t="s">
        <v>118</v>
      </c>
      <c r="AV172" s="24">
        <v>5</v>
      </c>
      <c r="AW172" s="24" t="s">
        <v>118</v>
      </c>
      <c r="AX172" s="24" t="s">
        <v>118</v>
      </c>
      <c r="AY172" s="24">
        <v>4</v>
      </c>
      <c r="AZ172" s="24">
        <v>5</v>
      </c>
      <c r="BA172" s="24">
        <v>5</v>
      </c>
      <c r="BB172" s="23"/>
      <c r="BC172" s="23"/>
      <c r="BD172" s="23"/>
      <c r="BE172" s="24">
        <v>5</v>
      </c>
      <c r="BF172" s="24">
        <v>5</v>
      </c>
      <c r="BG172" s="24">
        <v>4</v>
      </c>
      <c r="BH172" s="24">
        <v>4</v>
      </c>
      <c r="BI172" s="24">
        <v>4</v>
      </c>
      <c r="BJ172" s="24">
        <v>5</v>
      </c>
      <c r="BK172" s="24" t="s">
        <v>85</v>
      </c>
      <c r="BL172" s="24" t="s">
        <v>85</v>
      </c>
      <c r="BM172" s="24" t="s">
        <v>85</v>
      </c>
      <c r="BN172" s="24" t="s">
        <v>86</v>
      </c>
      <c r="BO172" s="24" t="s">
        <v>85</v>
      </c>
      <c r="BP172" s="24" t="s">
        <v>85</v>
      </c>
      <c r="BQ172" s="24" t="s">
        <v>125</v>
      </c>
      <c r="BR172" s="24" t="s">
        <v>125</v>
      </c>
      <c r="BS172" s="24" t="s">
        <v>125</v>
      </c>
      <c r="BT172" s="24" t="s">
        <v>85</v>
      </c>
      <c r="BU172" s="24" t="s">
        <v>85</v>
      </c>
      <c r="BV172" s="24" t="s">
        <v>104</v>
      </c>
      <c r="BW172" s="24" t="s">
        <v>970</v>
      </c>
      <c r="BX172" s="24" t="s">
        <v>106</v>
      </c>
      <c r="BY172" s="24" t="s">
        <v>107</v>
      </c>
      <c r="BZ172" s="24" t="s">
        <v>108</v>
      </c>
      <c r="CA172" s="24" t="s">
        <v>109</v>
      </c>
      <c r="CB172" s="24" t="s">
        <v>110</v>
      </c>
      <c r="CC172" s="24" t="s">
        <v>7798</v>
      </c>
      <c r="CD172" s="24" t="s">
        <v>250</v>
      </c>
      <c r="CE172" s="24" t="s">
        <v>7799</v>
      </c>
      <c r="CF172" s="24" t="s">
        <v>114</v>
      </c>
      <c r="CG172" s="24" t="s">
        <v>115</v>
      </c>
      <c r="CH172" s="24" t="s">
        <v>125</v>
      </c>
      <c r="CI172" s="23"/>
      <c r="CJ172" s="23"/>
      <c r="CK172" s="24" t="s">
        <v>118</v>
      </c>
      <c r="CL172" s="24">
        <v>1</v>
      </c>
      <c r="CM172" s="24">
        <v>4</v>
      </c>
      <c r="CN172" s="23"/>
    </row>
    <row r="173" spans="1:92" x14ac:dyDescent="0.2">
      <c r="A173" s="25">
        <v>42383.657331932875</v>
      </c>
      <c r="B173" s="24">
        <v>3</v>
      </c>
      <c r="C173" s="24">
        <v>3</v>
      </c>
      <c r="D173" s="24">
        <v>1</v>
      </c>
      <c r="E173" s="24">
        <v>2</v>
      </c>
      <c r="F173" s="24">
        <v>2</v>
      </c>
      <c r="G173" s="24">
        <v>4</v>
      </c>
      <c r="H173" s="24">
        <v>1</v>
      </c>
      <c r="I173" s="24">
        <v>3</v>
      </c>
      <c r="J173" s="24">
        <v>2</v>
      </c>
      <c r="K173" s="24">
        <v>1</v>
      </c>
      <c r="L173" s="24">
        <v>2</v>
      </c>
      <c r="M173" s="24">
        <v>3</v>
      </c>
      <c r="N173" s="24">
        <v>1</v>
      </c>
      <c r="O173" s="24">
        <v>4</v>
      </c>
      <c r="P173" s="24">
        <v>4</v>
      </c>
      <c r="Q173" s="24">
        <v>4</v>
      </c>
      <c r="R173" s="24">
        <v>4</v>
      </c>
      <c r="S173" s="24">
        <v>3</v>
      </c>
      <c r="T173" s="24">
        <v>2</v>
      </c>
      <c r="U173" s="23"/>
      <c r="V173" s="23"/>
      <c r="W173" s="24">
        <v>2</v>
      </c>
      <c r="X173" s="24">
        <v>3</v>
      </c>
      <c r="Y173" s="24">
        <v>3</v>
      </c>
      <c r="Z173" s="24">
        <v>2</v>
      </c>
      <c r="AA173" s="24">
        <v>3</v>
      </c>
      <c r="AB173" s="24">
        <v>3</v>
      </c>
      <c r="AC173" s="24">
        <v>2</v>
      </c>
      <c r="AD173" s="24">
        <v>4</v>
      </c>
      <c r="AE173" s="24">
        <v>4</v>
      </c>
      <c r="AF173" s="24">
        <v>4</v>
      </c>
      <c r="AG173" s="24">
        <v>3</v>
      </c>
      <c r="AH173" s="24">
        <v>4</v>
      </c>
      <c r="AI173" s="24">
        <v>3</v>
      </c>
      <c r="AJ173" s="24">
        <v>2</v>
      </c>
      <c r="AK173" s="24">
        <v>1</v>
      </c>
      <c r="AL173" s="24">
        <v>1</v>
      </c>
      <c r="AM173" s="24">
        <v>3</v>
      </c>
      <c r="AN173" s="24">
        <v>1</v>
      </c>
      <c r="AO173" s="24">
        <v>1</v>
      </c>
      <c r="AP173" s="24">
        <v>2</v>
      </c>
      <c r="AQ173" s="24">
        <v>2</v>
      </c>
      <c r="AR173" s="24">
        <v>1</v>
      </c>
      <c r="AS173" s="24">
        <v>2</v>
      </c>
      <c r="AT173" s="24">
        <v>3</v>
      </c>
      <c r="AU173" s="24">
        <v>1</v>
      </c>
      <c r="AV173" s="24">
        <v>4</v>
      </c>
      <c r="AW173" s="24">
        <v>3</v>
      </c>
      <c r="AX173" s="24">
        <v>4</v>
      </c>
      <c r="AY173" s="24">
        <v>4</v>
      </c>
      <c r="AZ173" s="24">
        <v>2</v>
      </c>
      <c r="BA173" s="24">
        <v>1</v>
      </c>
      <c r="BB173" s="23"/>
      <c r="BC173" s="23"/>
      <c r="BD173" s="23"/>
      <c r="BE173" s="24">
        <v>4</v>
      </c>
      <c r="BF173" s="24">
        <v>4</v>
      </c>
      <c r="BG173" s="24">
        <v>4</v>
      </c>
      <c r="BH173" s="24">
        <v>4</v>
      </c>
      <c r="BI173" s="24">
        <v>3</v>
      </c>
      <c r="BJ173" s="24">
        <v>4</v>
      </c>
      <c r="BK173" s="24" t="s">
        <v>85</v>
      </c>
      <c r="BL173" s="24" t="s">
        <v>85</v>
      </c>
      <c r="BM173" s="24" t="s">
        <v>85</v>
      </c>
      <c r="BN173" s="24" t="s">
        <v>85</v>
      </c>
      <c r="BO173" s="24" t="s">
        <v>85</v>
      </c>
      <c r="BP173" s="24" t="s">
        <v>85</v>
      </c>
      <c r="BQ173" s="24" t="s">
        <v>86</v>
      </c>
      <c r="BR173" s="24" t="s">
        <v>85</v>
      </c>
      <c r="BS173" s="24" t="s">
        <v>85</v>
      </c>
      <c r="BT173" s="24" t="s">
        <v>85</v>
      </c>
      <c r="BU173" s="24" t="s">
        <v>85</v>
      </c>
      <c r="BV173" s="24" t="s">
        <v>969</v>
      </c>
      <c r="BW173" s="23"/>
      <c r="BX173" s="24" t="s">
        <v>7800</v>
      </c>
      <c r="BY173" s="24" t="s">
        <v>159</v>
      </c>
      <c r="BZ173" s="24" t="s">
        <v>134</v>
      </c>
      <c r="CA173" s="24" t="s">
        <v>109</v>
      </c>
      <c r="CB173" s="24" t="s">
        <v>110</v>
      </c>
      <c r="CC173" s="24" t="s">
        <v>7801</v>
      </c>
      <c r="CD173" s="24" t="s">
        <v>193</v>
      </c>
      <c r="CE173" s="23"/>
      <c r="CF173" s="24" t="s">
        <v>2181</v>
      </c>
      <c r="CG173" s="24" t="s">
        <v>7647</v>
      </c>
      <c r="CH173" s="24" t="s">
        <v>85</v>
      </c>
      <c r="CI173" s="23"/>
      <c r="CJ173" s="24" t="s">
        <v>7709</v>
      </c>
      <c r="CK173" s="24">
        <v>3</v>
      </c>
      <c r="CL173" s="24">
        <v>1</v>
      </c>
      <c r="CM173" s="24">
        <v>2</v>
      </c>
      <c r="CN173" s="23"/>
    </row>
    <row r="174" spans="1:92" x14ac:dyDescent="0.2">
      <c r="A174" s="25">
        <v>42383.6901100463</v>
      </c>
      <c r="B174" s="24">
        <v>2</v>
      </c>
      <c r="C174" s="24">
        <v>4</v>
      </c>
      <c r="D174" s="24">
        <v>2</v>
      </c>
      <c r="E174" s="24">
        <v>4</v>
      </c>
      <c r="F174" s="24">
        <v>2</v>
      </c>
      <c r="G174" s="24">
        <v>4</v>
      </c>
      <c r="H174" s="24">
        <v>3</v>
      </c>
      <c r="I174" s="24">
        <v>3</v>
      </c>
      <c r="J174" s="24">
        <v>3</v>
      </c>
      <c r="K174" s="24">
        <v>2</v>
      </c>
      <c r="L174" s="24">
        <v>2</v>
      </c>
      <c r="M174" s="24">
        <v>5</v>
      </c>
      <c r="N174" s="24">
        <v>2</v>
      </c>
      <c r="O174" s="24">
        <v>4</v>
      </c>
      <c r="P174" s="24">
        <v>5</v>
      </c>
      <c r="Q174" s="24">
        <v>5</v>
      </c>
      <c r="R174" s="24">
        <v>4</v>
      </c>
      <c r="S174" s="24">
        <v>2</v>
      </c>
      <c r="T174" s="24">
        <v>3</v>
      </c>
      <c r="U174" s="23"/>
      <c r="V174" s="23"/>
      <c r="W174" s="24">
        <v>4</v>
      </c>
      <c r="X174" s="24">
        <v>4</v>
      </c>
      <c r="Y174" s="24">
        <v>4</v>
      </c>
      <c r="Z174" s="24">
        <v>3</v>
      </c>
      <c r="AA174" s="24">
        <v>3</v>
      </c>
      <c r="AB174" s="24">
        <v>3</v>
      </c>
      <c r="AC174" s="24">
        <v>3</v>
      </c>
      <c r="AD174" s="24">
        <v>4</v>
      </c>
      <c r="AE174" s="24">
        <v>5</v>
      </c>
      <c r="AF174" s="24">
        <v>3</v>
      </c>
      <c r="AG174" s="24">
        <v>5</v>
      </c>
      <c r="AH174" s="24">
        <v>4</v>
      </c>
      <c r="AI174" s="24">
        <v>4</v>
      </c>
      <c r="AJ174" s="24">
        <v>2</v>
      </c>
      <c r="AK174" s="24">
        <v>4</v>
      </c>
      <c r="AL174" s="24">
        <v>4</v>
      </c>
      <c r="AM174" s="24">
        <v>3</v>
      </c>
      <c r="AN174" s="24">
        <v>5</v>
      </c>
      <c r="AO174" s="24">
        <v>3</v>
      </c>
      <c r="AP174" s="24">
        <v>2</v>
      </c>
      <c r="AQ174" s="24">
        <v>3</v>
      </c>
      <c r="AR174" s="24">
        <v>3</v>
      </c>
      <c r="AS174" s="24">
        <v>2</v>
      </c>
      <c r="AT174" s="24">
        <v>5</v>
      </c>
      <c r="AU174" s="24">
        <v>3</v>
      </c>
      <c r="AV174" s="24">
        <v>4</v>
      </c>
      <c r="AW174" s="24">
        <v>5</v>
      </c>
      <c r="AX174" s="24">
        <v>5</v>
      </c>
      <c r="AY174" s="24">
        <v>4</v>
      </c>
      <c r="AZ174" s="24">
        <v>2</v>
      </c>
      <c r="BA174" s="24">
        <v>3</v>
      </c>
      <c r="BB174" s="23"/>
      <c r="BC174" s="23"/>
      <c r="BD174" s="23"/>
      <c r="BE174" s="24">
        <v>4</v>
      </c>
      <c r="BF174" s="24">
        <v>4</v>
      </c>
      <c r="BG174" s="24">
        <v>4</v>
      </c>
      <c r="BH174" s="24">
        <v>3</v>
      </c>
      <c r="BI174" s="24">
        <v>4</v>
      </c>
      <c r="BJ174" s="24">
        <v>4</v>
      </c>
      <c r="BK174" s="24" t="s">
        <v>86</v>
      </c>
      <c r="BL174" s="24" t="s">
        <v>86</v>
      </c>
      <c r="BM174" s="24" t="s">
        <v>86</v>
      </c>
      <c r="BN174" s="24" t="s">
        <v>86</v>
      </c>
      <c r="BO174" s="24" t="s">
        <v>85</v>
      </c>
      <c r="BP174" s="24" t="s">
        <v>85</v>
      </c>
      <c r="BQ174" s="24" t="s">
        <v>125</v>
      </c>
      <c r="BR174" s="24" t="s">
        <v>86</v>
      </c>
      <c r="BS174" s="24" t="s">
        <v>85</v>
      </c>
      <c r="BT174" s="24" t="s">
        <v>85</v>
      </c>
      <c r="BU174" s="24" t="s">
        <v>85</v>
      </c>
      <c r="BV174" s="24" t="s">
        <v>104</v>
      </c>
      <c r="BW174" s="24" t="s">
        <v>105</v>
      </c>
      <c r="BX174" s="24" t="s">
        <v>187</v>
      </c>
      <c r="BY174" s="24" t="s">
        <v>107</v>
      </c>
      <c r="BZ174" s="24" t="s">
        <v>160</v>
      </c>
      <c r="CA174" s="24" t="s">
        <v>109</v>
      </c>
      <c r="CB174" s="24" t="s">
        <v>110</v>
      </c>
      <c r="CC174" s="24" t="s">
        <v>7802</v>
      </c>
      <c r="CD174" s="24" t="s">
        <v>138</v>
      </c>
      <c r="CE174" s="24" t="s">
        <v>7755</v>
      </c>
      <c r="CF174" s="24" t="s">
        <v>446</v>
      </c>
      <c r="CG174" s="24" t="s">
        <v>980</v>
      </c>
      <c r="CH174" s="24" t="s">
        <v>85</v>
      </c>
      <c r="CI174" s="23"/>
      <c r="CJ174" s="24" t="s">
        <v>7803</v>
      </c>
      <c r="CK174" s="24">
        <v>5</v>
      </c>
      <c r="CL174" s="24">
        <v>5</v>
      </c>
      <c r="CM174" s="24">
        <v>2</v>
      </c>
      <c r="CN174" s="23"/>
    </row>
    <row r="175" spans="1:92" x14ac:dyDescent="0.2">
      <c r="A175" s="25">
        <v>42383.726392731478</v>
      </c>
      <c r="B175" s="24">
        <v>2</v>
      </c>
      <c r="C175" s="24">
        <v>4</v>
      </c>
      <c r="D175" s="24">
        <v>3</v>
      </c>
      <c r="E175" s="24">
        <v>2</v>
      </c>
      <c r="F175" s="24">
        <v>3</v>
      </c>
      <c r="G175" s="24">
        <v>4</v>
      </c>
      <c r="H175" s="24">
        <v>2</v>
      </c>
      <c r="I175" s="24">
        <v>3</v>
      </c>
      <c r="J175" s="24">
        <v>3</v>
      </c>
      <c r="K175" s="24">
        <v>2</v>
      </c>
      <c r="L175" s="24">
        <v>4</v>
      </c>
      <c r="M175" s="24">
        <v>4</v>
      </c>
      <c r="N175" s="24">
        <v>3</v>
      </c>
      <c r="O175" s="24">
        <v>3</v>
      </c>
      <c r="P175" s="24">
        <v>4</v>
      </c>
      <c r="Q175" s="24">
        <v>3</v>
      </c>
      <c r="R175" s="24">
        <v>3</v>
      </c>
      <c r="S175" s="24">
        <v>5</v>
      </c>
      <c r="T175" s="24">
        <v>3</v>
      </c>
      <c r="U175" s="23"/>
      <c r="V175" s="23"/>
      <c r="W175" s="24">
        <v>4</v>
      </c>
      <c r="X175" s="24">
        <v>2</v>
      </c>
      <c r="Y175" s="24">
        <v>3</v>
      </c>
      <c r="Z175" s="24">
        <v>3</v>
      </c>
      <c r="AA175" s="24">
        <v>2</v>
      </c>
      <c r="AB175" s="24">
        <v>2</v>
      </c>
      <c r="AC175" s="24">
        <v>2</v>
      </c>
      <c r="AD175" s="24">
        <v>2</v>
      </c>
      <c r="AE175" s="24">
        <v>4</v>
      </c>
      <c r="AF175" s="24">
        <v>4</v>
      </c>
      <c r="AG175" s="24">
        <v>3</v>
      </c>
      <c r="AH175" s="24">
        <v>3</v>
      </c>
      <c r="AI175" s="24">
        <v>2</v>
      </c>
      <c r="AJ175" s="24">
        <v>2</v>
      </c>
      <c r="AK175" s="24">
        <v>3</v>
      </c>
      <c r="AL175" s="24">
        <v>3</v>
      </c>
      <c r="AM175" s="24">
        <v>3</v>
      </c>
      <c r="AN175" s="24">
        <v>3</v>
      </c>
      <c r="AO175" s="24">
        <v>2</v>
      </c>
      <c r="AP175" s="24">
        <v>3</v>
      </c>
      <c r="AQ175" s="24">
        <v>3</v>
      </c>
      <c r="AR175" s="24">
        <v>3</v>
      </c>
      <c r="AS175" s="24">
        <v>4</v>
      </c>
      <c r="AT175" s="24">
        <v>4</v>
      </c>
      <c r="AU175" s="24">
        <v>3</v>
      </c>
      <c r="AV175" s="24">
        <v>3</v>
      </c>
      <c r="AW175" s="24">
        <v>3</v>
      </c>
      <c r="AX175" s="24">
        <v>3</v>
      </c>
      <c r="AY175" s="24">
        <v>3</v>
      </c>
      <c r="AZ175" s="24">
        <v>4</v>
      </c>
      <c r="BA175" s="24">
        <v>3</v>
      </c>
      <c r="BB175" s="23"/>
      <c r="BC175" s="23"/>
      <c r="BD175" s="23"/>
      <c r="BE175" s="24">
        <v>2</v>
      </c>
      <c r="BF175" s="24">
        <v>4</v>
      </c>
      <c r="BG175" s="24">
        <v>4</v>
      </c>
      <c r="BH175" s="24">
        <v>4</v>
      </c>
      <c r="BI175" s="24">
        <v>4</v>
      </c>
      <c r="BJ175" s="24">
        <v>3</v>
      </c>
      <c r="BK175" s="24" t="s">
        <v>85</v>
      </c>
      <c r="BL175" s="24" t="s">
        <v>85</v>
      </c>
      <c r="BM175" s="24" t="s">
        <v>85</v>
      </c>
      <c r="BN175" s="24" t="s">
        <v>85</v>
      </c>
      <c r="BO175" s="24" t="s">
        <v>85</v>
      </c>
      <c r="BP175" s="24" t="s">
        <v>85</v>
      </c>
      <c r="BQ175" s="24" t="s">
        <v>86</v>
      </c>
      <c r="BR175" s="24" t="s">
        <v>86</v>
      </c>
      <c r="BS175" s="24" t="s">
        <v>86</v>
      </c>
      <c r="BT175" s="24" t="s">
        <v>85</v>
      </c>
      <c r="BU175" s="24" t="s">
        <v>85</v>
      </c>
      <c r="BV175" s="24" t="s">
        <v>969</v>
      </c>
      <c r="BW175" s="24" t="s">
        <v>970</v>
      </c>
      <c r="BX175" s="24" t="s">
        <v>7789</v>
      </c>
      <c r="BY175" s="24" t="s">
        <v>159</v>
      </c>
      <c r="BZ175" s="24" t="s">
        <v>134</v>
      </c>
      <c r="CA175" s="24" t="s">
        <v>109</v>
      </c>
      <c r="CB175" s="24" t="s">
        <v>110</v>
      </c>
      <c r="CC175" s="24" t="s">
        <v>773</v>
      </c>
      <c r="CD175" s="24" t="s">
        <v>193</v>
      </c>
      <c r="CE175" s="24" t="s">
        <v>138</v>
      </c>
      <c r="CF175" s="24" t="s">
        <v>114</v>
      </c>
      <c r="CG175" s="24" t="s">
        <v>7804</v>
      </c>
      <c r="CH175" s="24" t="s">
        <v>86</v>
      </c>
      <c r="CI175" s="23"/>
      <c r="CJ175" s="23"/>
      <c r="CK175" s="24">
        <v>3</v>
      </c>
      <c r="CL175" s="24">
        <v>3</v>
      </c>
      <c r="CM175" s="24">
        <v>2</v>
      </c>
      <c r="CN175" s="23"/>
    </row>
    <row r="176" spans="1:92" x14ac:dyDescent="0.2">
      <c r="A176" s="25">
        <v>42383.770101099537</v>
      </c>
      <c r="B176" s="24">
        <v>1</v>
      </c>
      <c r="C176" s="24">
        <v>5</v>
      </c>
      <c r="D176" s="24">
        <v>5</v>
      </c>
      <c r="E176" s="24">
        <v>4</v>
      </c>
      <c r="F176" s="24" t="s">
        <v>118</v>
      </c>
      <c r="G176" s="24">
        <v>4</v>
      </c>
      <c r="H176" s="24">
        <v>3</v>
      </c>
      <c r="I176" s="24">
        <v>4</v>
      </c>
      <c r="J176" s="24">
        <v>3</v>
      </c>
      <c r="K176" s="24">
        <v>4</v>
      </c>
      <c r="L176" s="24">
        <v>4</v>
      </c>
      <c r="M176" s="24">
        <v>1</v>
      </c>
      <c r="N176" s="24">
        <v>4</v>
      </c>
      <c r="O176" s="24">
        <v>4</v>
      </c>
      <c r="P176" s="24">
        <v>5</v>
      </c>
      <c r="Q176" s="24">
        <v>2</v>
      </c>
      <c r="R176" s="24">
        <v>3</v>
      </c>
      <c r="S176" s="24">
        <v>1</v>
      </c>
      <c r="T176" s="24">
        <v>1</v>
      </c>
      <c r="U176" s="23"/>
      <c r="V176" s="23"/>
      <c r="W176" s="24">
        <v>5</v>
      </c>
      <c r="X176" s="24">
        <v>5</v>
      </c>
      <c r="Y176" s="24">
        <v>4</v>
      </c>
      <c r="Z176" s="24">
        <v>5</v>
      </c>
      <c r="AA176" s="24">
        <v>4</v>
      </c>
      <c r="AB176" s="24">
        <v>4</v>
      </c>
      <c r="AC176" s="24">
        <v>1</v>
      </c>
      <c r="AD176" s="24">
        <v>3</v>
      </c>
      <c r="AE176" s="24">
        <v>3</v>
      </c>
      <c r="AF176" s="24">
        <v>4</v>
      </c>
      <c r="AG176" s="24">
        <v>5</v>
      </c>
      <c r="AH176" s="24">
        <v>5</v>
      </c>
      <c r="AI176" s="24">
        <v>3</v>
      </c>
      <c r="AJ176" s="24">
        <v>2</v>
      </c>
      <c r="AK176" s="24">
        <v>5</v>
      </c>
      <c r="AL176" s="24">
        <v>5</v>
      </c>
      <c r="AM176" s="24">
        <v>1</v>
      </c>
      <c r="AN176" s="24">
        <v>4</v>
      </c>
      <c r="AO176" s="24">
        <v>2</v>
      </c>
      <c r="AP176" s="24">
        <v>3</v>
      </c>
      <c r="AQ176" s="24">
        <v>2</v>
      </c>
      <c r="AR176" s="24">
        <v>3</v>
      </c>
      <c r="AS176" s="24">
        <v>3</v>
      </c>
      <c r="AT176" s="24">
        <v>2</v>
      </c>
      <c r="AU176" s="24">
        <v>3</v>
      </c>
      <c r="AV176" s="24">
        <v>3</v>
      </c>
      <c r="AW176" s="24">
        <v>4</v>
      </c>
      <c r="AX176" s="24">
        <v>3</v>
      </c>
      <c r="AY176" s="24">
        <v>4</v>
      </c>
      <c r="AZ176" s="24">
        <v>1</v>
      </c>
      <c r="BA176" s="24">
        <v>1</v>
      </c>
      <c r="BB176" s="23"/>
      <c r="BC176" s="23"/>
      <c r="BD176" s="23"/>
      <c r="BE176" s="24">
        <v>4</v>
      </c>
      <c r="BF176" s="24">
        <v>4</v>
      </c>
      <c r="BG176" s="24">
        <v>4</v>
      </c>
      <c r="BH176" s="24">
        <v>5</v>
      </c>
      <c r="BI176" s="24">
        <v>5</v>
      </c>
      <c r="BJ176" s="24">
        <v>5</v>
      </c>
      <c r="BK176" s="24" t="s">
        <v>86</v>
      </c>
      <c r="BL176" s="24" t="s">
        <v>85</v>
      </c>
      <c r="BM176" s="24" t="s">
        <v>86</v>
      </c>
      <c r="BN176" s="24" t="s">
        <v>85</v>
      </c>
      <c r="BO176" s="24" t="s">
        <v>85</v>
      </c>
      <c r="BP176" s="24" t="s">
        <v>86</v>
      </c>
      <c r="BQ176" s="24" t="s">
        <v>86</v>
      </c>
      <c r="BR176" s="24" t="s">
        <v>86</v>
      </c>
      <c r="BS176" s="24" t="s">
        <v>85</v>
      </c>
      <c r="BT176" s="24" t="s">
        <v>85</v>
      </c>
      <c r="BU176" s="24" t="s">
        <v>85</v>
      </c>
      <c r="BV176" s="24" t="s">
        <v>271</v>
      </c>
      <c r="BW176" s="24" t="s">
        <v>105</v>
      </c>
      <c r="BX176" s="24" t="s">
        <v>7805</v>
      </c>
      <c r="BY176" s="24" t="s">
        <v>107</v>
      </c>
      <c r="BZ176" s="24" t="s">
        <v>679</v>
      </c>
      <c r="CA176" s="24" t="s">
        <v>109</v>
      </c>
      <c r="CB176" s="24" t="s">
        <v>110</v>
      </c>
      <c r="CC176" s="24" t="s">
        <v>7806</v>
      </c>
      <c r="CD176" s="24" t="s">
        <v>7543</v>
      </c>
      <c r="CE176" s="24" t="s">
        <v>3697</v>
      </c>
      <c r="CF176" s="24" t="s">
        <v>114</v>
      </c>
      <c r="CG176" s="24" t="s">
        <v>115</v>
      </c>
      <c r="CH176" s="24" t="s">
        <v>85</v>
      </c>
      <c r="CI176" s="23"/>
      <c r="CJ176" s="23"/>
      <c r="CK176" s="24">
        <v>4</v>
      </c>
      <c r="CL176" s="24">
        <v>4</v>
      </c>
      <c r="CM176" s="24">
        <v>3</v>
      </c>
      <c r="CN176" s="23"/>
    </row>
    <row r="177" spans="1:92" x14ac:dyDescent="0.2">
      <c r="A177" s="25">
        <v>42383.8407075</v>
      </c>
      <c r="B177" s="24">
        <v>2</v>
      </c>
      <c r="C177" s="24">
        <v>5</v>
      </c>
      <c r="D177" s="24">
        <v>2</v>
      </c>
      <c r="E177" s="24">
        <v>1</v>
      </c>
      <c r="F177" s="24">
        <v>3</v>
      </c>
      <c r="G177" s="24">
        <v>3</v>
      </c>
      <c r="H177" s="24">
        <v>5</v>
      </c>
      <c r="I177" s="24">
        <v>4</v>
      </c>
      <c r="J177" s="24">
        <v>1</v>
      </c>
      <c r="K177" s="24">
        <v>2</v>
      </c>
      <c r="L177" s="24">
        <v>4</v>
      </c>
      <c r="M177" s="24">
        <v>3</v>
      </c>
      <c r="N177" s="24">
        <v>2</v>
      </c>
      <c r="O177" s="24">
        <v>4</v>
      </c>
      <c r="P177" s="24">
        <v>5</v>
      </c>
      <c r="Q177" s="24">
        <v>3</v>
      </c>
      <c r="R177" s="24">
        <v>3</v>
      </c>
      <c r="S177" s="24">
        <v>2</v>
      </c>
      <c r="T177" s="24">
        <v>5</v>
      </c>
      <c r="U177" s="23"/>
      <c r="V177" s="23"/>
      <c r="W177" s="24">
        <v>4</v>
      </c>
      <c r="X177" s="24">
        <v>4</v>
      </c>
      <c r="Y177" s="24">
        <v>4</v>
      </c>
      <c r="Z177" s="24">
        <v>4</v>
      </c>
      <c r="AA177" s="24">
        <v>4</v>
      </c>
      <c r="AB177" s="24">
        <v>5</v>
      </c>
      <c r="AC177" s="24">
        <v>5</v>
      </c>
      <c r="AD177" s="24">
        <v>5</v>
      </c>
      <c r="AE177" s="24">
        <v>4</v>
      </c>
      <c r="AF177" s="24">
        <v>5</v>
      </c>
      <c r="AG177" s="24">
        <v>5</v>
      </c>
      <c r="AH177" s="24">
        <v>5</v>
      </c>
      <c r="AI177" s="24">
        <v>4</v>
      </c>
      <c r="AJ177" s="24">
        <v>3</v>
      </c>
      <c r="AK177" s="24">
        <v>5</v>
      </c>
      <c r="AL177" s="24">
        <v>2</v>
      </c>
      <c r="AM177" s="24">
        <v>2</v>
      </c>
      <c r="AN177" s="24">
        <v>5</v>
      </c>
      <c r="AO177" s="24">
        <v>5</v>
      </c>
      <c r="AP177" s="24">
        <v>4</v>
      </c>
      <c r="AQ177" s="24">
        <v>2</v>
      </c>
      <c r="AR177" s="24">
        <v>2</v>
      </c>
      <c r="AS177" s="24">
        <v>4</v>
      </c>
      <c r="AT177" s="24">
        <v>4</v>
      </c>
      <c r="AU177" s="24">
        <v>2</v>
      </c>
      <c r="AV177" s="24">
        <v>3</v>
      </c>
      <c r="AW177" s="24">
        <v>4</v>
      </c>
      <c r="AX177" s="24">
        <v>2</v>
      </c>
      <c r="AY177" s="24">
        <v>2</v>
      </c>
      <c r="AZ177" s="24">
        <v>2</v>
      </c>
      <c r="BA177" s="24">
        <v>5</v>
      </c>
      <c r="BB177" s="23"/>
      <c r="BC177" s="23"/>
      <c r="BD177" s="23"/>
      <c r="BE177" s="24">
        <v>4</v>
      </c>
      <c r="BF177" s="24">
        <v>5</v>
      </c>
      <c r="BG177" s="24">
        <v>4</v>
      </c>
      <c r="BH177" s="24">
        <v>4</v>
      </c>
      <c r="BI177" s="24">
        <v>4</v>
      </c>
      <c r="BJ177" s="24">
        <v>4</v>
      </c>
      <c r="BK177" s="24" t="s">
        <v>85</v>
      </c>
      <c r="BL177" s="24" t="s">
        <v>85</v>
      </c>
      <c r="BM177" s="24" t="s">
        <v>85</v>
      </c>
      <c r="BN177" s="24" t="s">
        <v>85</v>
      </c>
      <c r="BO177" s="24" t="s">
        <v>86</v>
      </c>
      <c r="BP177" s="24" t="s">
        <v>85</v>
      </c>
      <c r="BQ177" s="24" t="s">
        <v>86</v>
      </c>
      <c r="BR177" s="24" t="s">
        <v>86</v>
      </c>
      <c r="BS177" s="24" t="s">
        <v>86</v>
      </c>
      <c r="BT177" s="24" t="s">
        <v>86</v>
      </c>
      <c r="BU177" s="24" t="s">
        <v>85</v>
      </c>
      <c r="BV177" s="24" t="s">
        <v>271</v>
      </c>
      <c r="BW177" s="23"/>
      <c r="BX177" s="24" t="s">
        <v>4868</v>
      </c>
      <c r="BY177" s="24" t="s">
        <v>159</v>
      </c>
      <c r="BZ177" s="24" t="s">
        <v>160</v>
      </c>
      <c r="CA177" s="24" t="s">
        <v>109</v>
      </c>
      <c r="CB177" s="24" t="s">
        <v>110</v>
      </c>
      <c r="CC177" s="24" t="s">
        <v>7807</v>
      </c>
      <c r="CD177" s="24" t="s">
        <v>138</v>
      </c>
      <c r="CE177" s="24" t="s">
        <v>684</v>
      </c>
      <c r="CF177" s="24" t="s">
        <v>114</v>
      </c>
      <c r="CG177" s="24" t="s">
        <v>115</v>
      </c>
      <c r="CH177" s="24" t="s">
        <v>86</v>
      </c>
      <c r="CI177" s="23"/>
      <c r="CJ177" s="23"/>
      <c r="CK177" s="24">
        <v>1</v>
      </c>
      <c r="CL177" s="24">
        <v>3</v>
      </c>
      <c r="CM177" s="24">
        <v>2</v>
      </c>
      <c r="CN177" s="23"/>
    </row>
    <row r="178" spans="1:92" x14ac:dyDescent="0.2">
      <c r="A178" s="25">
        <v>42384.041599328702</v>
      </c>
      <c r="B178" s="24">
        <v>1</v>
      </c>
      <c r="C178" s="24">
        <v>4</v>
      </c>
      <c r="D178" s="24">
        <v>1</v>
      </c>
      <c r="E178" s="24">
        <v>5</v>
      </c>
      <c r="F178" s="24">
        <v>1</v>
      </c>
      <c r="G178" s="24">
        <v>5</v>
      </c>
      <c r="H178" s="24">
        <v>1</v>
      </c>
      <c r="I178" s="24">
        <v>2</v>
      </c>
      <c r="J178" s="24">
        <v>3</v>
      </c>
      <c r="K178" s="24">
        <v>1</v>
      </c>
      <c r="L178" s="24">
        <v>3</v>
      </c>
      <c r="M178" s="24">
        <v>1</v>
      </c>
      <c r="N178" s="24">
        <v>1</v>
      </c>
      <c r="O178" s="24">
        <v>1</v>
      </c>
      <c r="P178" s="24">
        <v>3</v>
      </c>
      <c r="Q178" s="24">
        <v>1</v>
      </c>
      <c r="R178" s="24">
        <v>3</v>
      </c>
      <c r="S178" s="24">
        <v>1</v>
      </c>
      <c r="T178" s="24">
        <v>1</v>
      </c>
      <c r="U178" s="23"/>
      <c r="V178" s="23"/>
      <c r="W178" s="24">
        <v>2</v>
      </c>
      <c r="X178" s="24">
        <v>1</v>
      </c>
      <c r="Y178" s="24">
        <v>4</v>
      </c>
      <c r="Z178" s="24">
        <v>5</v>
      </c>
      <c r="AA178" s="24">
        <v>4</v>
      </c>
      <c r="AB178" s="24">
        <v>4</v>
      </c>
      <c r="AC178" s="24">
        <v>4</v>
      </c>
      <c r="AD178" s="24">
        <v>3</v>
      </c>
      <c r="AE178" s="24">
        <v>3</v>
      </c>
      <c r="AF178" s="24">
        <v>4</v>
      </c>
      <c r="AG178" s="24">
        <v>3</v>
      </c>
      <c r="AH178" s="24">
        <v>5</v>
      </c>
      <c r="AI178" s="24">
        <v>4</v>
      </c>
      <c r="AJ178" s="24">
        <v>1</v>
      </c>
      <c r="AK178" s="24">
        <v>3</v>
      </c>
      <c r="AL178" s="24">
        <v>5</v>
      </c>
      <c r="AM178" s="24">
        <v>1</v>
      </c>
      <c r="AN178" s="24">
        <v>5</v>
      </c>
      <c r="AO178" s="24">
        <v>1</v>
      </c>
      <c r="AP178" s="24">
        <v>2</v>
      </c>
      <c r="AQ178" s="24">
        <v>3</v>
      </c>
      <c r="AR178" s="24">
        <v>1</v>
      </c>
      <c r="AS178" s="24">
        <v>3</v>
      </c>
      <c r="AT178" s="24">
        <v>3</v>
      </c>
      <c r="AU178" s="24">
        <v>1</v>
      </c>
      <c r="AV178" s="24">
        <v>2</v>
      </c>
      <c r="AW178" s="24">
        <v>3</v>
      </c>
      <c r="AX178" s="24">
        <v>1</v>
      </c>
      <c r="AY178" s="24">
        <v>3</v>
      </c>
      <c r="AZ178" s="24">
        <v>1</v>
      </c>
      <c r="BA178" s="24">
        <v>1</v>
      </c>
      <c r="BB178" s="23"/>
      <c r="BC178" s="23"/>
      <c r="BD178" s="23"/>
      <c r="BE178" s="24">
        <v>5</v>
      </c>
      <c r="BF178" s="24">
        <v>5</v>
      </c>
      <c r="BG178" s="24">
        <v>5</v>
      </c>
      <c r="BH178" s="24">
        <v>3</v>
      </c>
      <c r="BI178" s="24">
        <v>4</v>
      </c>
      <c r="BJ178" s="24">
        <v>3</v>
      </c>
      <c r="BK178" s="24" t="s">
        <v>86</v>
      </c>
      <c r="BL178" s="24" t="s">
        <v>85</v>
      </c>
      <c r="BM178" s="24" t="s">
        <v>86</v>
      </c>
      <c r="BN178" s="24" t="s">
        <v>86</v>
      </c>
      <c r="BO178" s="24" t="s">
        <v>86</v>
      </c>
      <c r="BP178" s="24" t="s">
        <v>86</v>
      </c>
      <c r="BQ178" s="24" t="s">
        <v>86</v>
      </c>
      <c r="BR178" s="24" t="s">
        <v>125</v>
      </c>
      <c r="BS178" s="24" t="s">
        <v>85</v>
      </c>
      <c r="BT178" s="24" t="s">
        <v>86</v>
      </c>
      <c r="BU178" s="24" t="s">
        <v>85</v>
      </c>
      <c r="BV178" s="24" t="s">
        <v>465</v>
      </c>
      <c r="BW178" s="24" t="s">
        <v>105</v>
      </c>
      <c r="BX178" s="24" t="s">
        <v>106</v>
      </c>
      <c r="BY178" s="24" t="s">
        <v>107</v>
      </c>
      <c r="BZ178" s="24" t="s">
        <v>134</v>
      </c>
      <c r="CA178" s="24" t="s">
        <v>3085</v>
      </c>
      <c r="CB178" s="24" t="s">
        <v>110</v>
      </c>
      <c r="CC178" s="24" t="s">
        <v>7808</v>
      </c>
      <c r="CD178" s="24" t="s">
        <v>7809</v>
      </c>
      <c r="CE178" s="24" t="s">
        <v>7543</v>
      </c>
      <c r="CF178" s="24" t="s">
        <v>114</v>
      </c>
      <c r="CG178" s="24" t="s">
        <v>115</v>
      </c>
      <c r="CH178" s="24" t="s">
        <v>86</v>
      </c>
      <c r="CI178" s="23"/>
      <c r="CJ178" s="23"/>
      <c r="CK178" s="24">
        <v>1</v>
      </c>
      <c r="CL178" s="24">
        <v>1</v>
      </c>
      <c r="CM178" s="24">
        <v>1</v>
      </c>
      <c r="CN178" s="23"/>
    </row>
    <row r="179" spans="1:92" x14ac:dyDescent="0.2">
      <c r="A179" s="25">
        <v>42384.215404594906</v>
      </c>
      <c r="B179" s="24">
        <v>1</v>
      </c>
      <c r="C179" s="24">
        <v>4</v>
      </c>
      <c r="D179" s="24">
        <v>5</v>
      </c>
      <c r="E179" s="24">
        <v>4</v>
      </c>
      <c r="F179" s="24">
        <v>3</v>
      </c>
      <c r="G179" s="24">
        <v>5</v>
      </c>
      <c r="H179" s="24">
        <v>3</v>
      </c>
      <c r="I179" s="24">
        <v>4</v>
      </c>
      <c r="J179" s="24">
        <v>5</v>
      </c>
      <c r="K179" s="24">
        <v>5</v>
      </c>
      <c r="L179" s="24">
        <v>2</v>
      </c>
      <c r="M179" s="24">
        <v>5</v>
      </c>
      <c r="N179" s="24">
        <v>2</v>
      </c>
      <c r="O179" s="24">
        <v>2</v>
      </c>
      <c r="P179" s="24">
        <v>5</v>
      </c>
      <c r="Q179" s="24">
        <v>3</v>
      </c>
      <c r="R179" s="24">
        <v>5</v>
      </c>
      <c r="S179" s="24">
        <v>1</v>
      </c>
      <c r="T179" s="24" t="s">
        <v>118</v>
      </c>
      <c r="U179" s="23"/>
      <c r="V179" s="23"/>
      <c r="W179" s="24">
        <v>5</v>
      </c>
      <c r="X179" s="24">
        <v>1</v>
      </c>
      <c r="Y179" s="24">
        <v>1</v>
      </c>
      <c r="Z179" s="24">
        <v>5</v>
      </c>
      <c r="AA179" s="24">
        <v>2</v>
      </c>
      <c r="AB179" s="24">
        <v>1</v>
      </c>
      <c r="AC179" s="24">
        <v>2</v>
      </c>
      <c r="AD179" s="24">
        <v>5</v>
      </c>
      <c r="AE179" s="24">
        <v>5</v>
      </c>
      <c r="AF179" s="24">
        <v>1</v>
      </c>
      <c r="AG179" s="24">
        <v>5</v>
      </c>
      <c r="AH179" s="24">
        <v>2</v>
      </c>
      <c r="AI179" s="24">
        <v>1</v>
      </c>
      <c r="AJ179" s="24">
        <v>2</v>
      </c>
      <c r="AK179" s="24">
        <v>5</v>
      </c>
      <c r="AL179" s="24">
        <v>5</v>
      </c>
      <c r="AM179" s="24">
        <v>5</v>
      </c>
      <c r="AN179" s="24">
        <v>5</v>
      </c>
      <c r="AO179" s="24">
        <v>3</v>
      </c>
      <c r="AP179" s="24">
        <v>4</v>
      </c>
      <c r="AQ179" s="24">
        <v>5</v>
      </c>
      <c r="AR179" s="24">
        <v>3</v>
      </c>
      <c r="AS179" s="24">
        <v>3</v>
      </c>
      <c r="AT179" s="24">
        <v>5</v>
      </c>
      <c r="AU179" s="24">
        <v>2</v>
      </c>
      <c r="AV179" s="24">
        <v>4</v>
      </c>
      <c r="AW179" s="24">
        <v>2</v>
      </c>
      <c r="AX179" s="24">
        <v>4</v>
      </c>
      <c r="AY179" s="24">
        <v>4</v>
      </c>
      <c r="AZ179" s="24">
        <v>3</v>
      </c>
      <c r="BA179" s="24">
        <v>2</v>
      </c>
      <c r="BB179" s="23"/>
      <c r="BC179" s="23"/>
      <c r="BD179" s="23"/>
      <c r="BE179" s="24">
        <v>5</v>
      </c>
      <c r="BF179" s="24">
        <v>4</v>
      </c>
      <c r="BG179" s="24">
        <v>3</v>
      </c>
      <c r="BH179" s="24">
        <v>4</v>
      </c>
      <c r="BI179" s="24">
        <v>5</v>
      </c>
      <c r="BJ179" s="24">
        <v>4</v>
      </c>
      <c r="BK179" s="24" t="s">
        <v>85</v>
      </c>
      <c r="BL179" s="24" t="s">
        <v>85</v>
      </c>
      <c r="BM179" s="24" t="s">
        <v>125</v>
      </c>
      <c r="BN179" s="24" t="s">
        <v>85</v>
      </c>
      <c r="BO179" s="24" t="s">
        <v>85</v>
      </c>
      <c r="BP179" s="24" t="s">
        <v>85</v>
      </c>
      <c r="BQ179" s="24" t="s">
        <v>86</v>
      </c>
      <c r="BR179" s="24" t="s">
        <v>85</v>
      </c>
      <c r="BS179" s="24" t="s">
        <v>85</v>
      </c>
      <c r="BT179" s="24" t="s">
        <v>85</v>
      </c>
      <c r="BU179" s="24" t="s">
        <v>85</v>
      </c>
      <c r="BV179" s="24" t="s">
        <v>271</v>
      </c>
      <c r="BW179" s="24" t="s">
        <v>105</v>
      </c>
      <c r="BX179" s="24" t="s">
        <v>106</v>
      </c>
      <c r="BY179" s="24" t="s">
        <v>159</v>
      </c>
      <c r="BZ179" s="24" t="s">
        <v>679</v>
      </c>
      <c r="CA179" s="24" t="s">
        <v>109</v>
      </c>
      <c r="CB179" s="24" t="s">
        <v>110</v>
      </c>
      <c r="CC179" s="24" t="s">
        <v>7810</v>
      </c>
      <c r="CD179" s="24" t="s">
        <v>7543</v>
      </c>
      <c r="CE179" s="24" t="s">
        <v>164</v>
      </c>
      <c r="CF179" s="24" t="s">
        <v>446</v>
      </c>
      <c r="CG179" s="24" t="s">
        <v>447</v>
      </c>
      <c r="CH179" s="24" t="s">
        <v>85</v>
      </c>
      <c r="CI179" s="23"/>
      <c r="CJ179" s="23"/>
      <c r="CK179" s="24">
        <v>4</v>
      </c>
      <c r="CL179" s="24">
        <v>3</v>
      </c>
      <c r="CM179" s="24">
        <v>2</v>
      </c>
      <c r="CN179" s="23"/>
    </row>
    <row r="180" spans="1:92" x14ac:dyDescent="0.2">
      <c r="A180" s="25">
        <v>42384.304064861106</v>
      </c>
      <c r="B180" s="24">
        <v>3</v>
      </c>
      <c r="C180" s="24">
        <v>2</v>
      </c>
      <c r="D180" s="24">
        <v>2</v>
      </c>
      <c r="E180" s="24">
        <v>2</v>
      </c>
      <c r="F180" s="24">
        <v>3</v>
      </c>
      <c r="G180" s="24">
        <v>5</v>
      </c>
      <c r="H180" s="24">
        <v>5</v>
      </c>
      <c r="I180" s="24">
        <v>5</v>
      </c>
      <c r="J180" s="24">
        <v>5</v>
      </c>
      <c r="K180" s="24">
        <v>2</v>
      </c>
      <c r="L180" s="24">
        <v>1</v>
      </c>
      <c r="M180" s="24">
        <v>2</v>
      </c>
      <c r="N180" s="24">
        <v>4</v>
      </c>
      <c r="O180" s="24">
        <v>5</v>
      </c>
      <c r="P180" s="24">
        <v>5</v>
      </c>
      <c r="Q180" s="24">
        <v>5</v>
      </c>
      <c r="R180" s="24">
        <v>3</v>
      </c>
      <c r="S180" s="24">
        <v>5</v>
      </c>
      <c r="T180" s="24">
        <v>5</v>
      </c>
      <c r="U180" s="23"/>
      <c r="V180" s="23"/>
      <c r="W180" s="24">
        <v>3</v>
      </c>
      <c r="X180" s="24">
        <v>3</v>
      </c>
      <c r="Y180" s="24">
        <v>5</v>
      </c>
      <c r="Z180" s="24">
        <v>3</v>
      </c>
      <c r="AA180" s="24">
        <v>4</v>
      </c>
      <c r="AB180" s="24">
        <v>1</v>
      </c>
      <c r="AC180" s="24">
        <v>3</v>
      </c>
      <c r="AD180" s="24">
        <v>1</v>
      </c>
      <c r="AE180" s="24">
        <v>1</v>
      </c>
      <c r="AF180" s="24">
        <v>5</v>
      </c>
      <c r="AG180" s="24">
        <v>4</v>
      </c>
      <c r="AH180" s="24">
        <v>5</v>
      </c>
      <c r="AI180" s="24">
        <v>4</v>
      </c>
      <c r="AJ180" s="24">
        <v>3</v>
      </c>
      <c r="AK180" s="24">
        <v>4</v>
      </c>
      <c r="AL180" s="24">
        <v>4</v>
      </c>
      <c r="AM180" s="24">
        <v>5</v>
      </c>
      <c r="AN180" s="24">
        <v>5</v>
      </c>
      <c r="AO180" s="24">
        <v>5</v>
      </c>
      <c r="AP180" s="24">
        <v>5</v>
      </c>
      <c r="AQ180" s="24">
        <v>5</v>
      </c>
      <c r="AR180" s="24">
        <v>4</v>
      </c>
      <c r="AS180" s="24">
        <v>3</v>
      </c>
      <c r="AT180" s="24">
        <v>4</v>
      </c>
      <c r="AU180" s="24">
        <v>2</v>
      </c>
      <c r="AV180" s="24">
        <v>5</v>
      </c>
      <c r="AW180" s="24">
        <v>5</v>
      </c>
      <c r="AX180" s="24">
        <v>5</v>
      </c>
      <c r="AY180" s="24">
        <v>3</v>
      </c>
      <c r="AZ180" s="24">
        <v>5</v>
      </c>
      <c r="BA180" s="24">
        <v>5</v>
      </c>
      <c r="BB180" s="23"/>
      <c r="BC180" s="23"/>
      <c r="BD180" s="23"/>
      <c r="BE180" s="24">
        <v>5</v>
      </c>
      <c r="BF180" s="24">
        <v>5</v>
      </c>
      <c r="BG180" s="24">
        <v>5</v>
      </c>
      <c r="BH180" s="24">
        <v>5</v>
      </c>
      <c r="BI180" s="24">
        <v>5</v>
      </c>
      <c r="BJ180" s="24">
        <v>5</v>
      </c>
      <c r="BK180" s="24" t="s">
        <v>85</v>
      </c>
      <c r="BL180" s="24" t="s">
        <v>85</v>
      </c>
      <c r="BM180" s="24" t="s">
        <v>85</v>
      </c>
      <c r="BN180" s="24" t="s">
        <v>85</v>
      </c>
      <c r="BO180" s="24" t="s">
        <v>85</v>
      </c>
      <c r="BP180" s="24" t="s">
        <v>85</v>
      </c>
      <c r="BQ180" s="24" t="s">
        <v>85</v>
      </c>
      <c r="BR180" s="24" t="s">
        <v>86</v>
      </c>
      <c r="BS180" s="24" t="s">
        <v>86</v>
      </c>
      <c r="BT180" s="24" t="s">
        <v>86</v>
      </c>
      <c r="BU180" s="24" t="s">
        <v>85</v>
      </c>
      <c r="BV180" s="24" t="s">
        <v>185</v>
      </c>
      <c r="BW180" s="24" t="s">
        <v>105</v>
      </c>
      <c r="BX180" s="24" t="s">
        <v>106</v>
      </c>
      <c r="BY180" s="24" t="s">
        <v>159</v>
      </c>
      <c r="BZ180" s="24" t="s">
        <v>108</v>
      </c>
      <c r="CA180" s="24" t="s">
        <v>135</v>
      </c>
      <c r="CB180" s="24" t="s">
        <v>110</v>
      </c>
      <c r="CC180" s="24" t="s">
        <v>7811</v>
      </c>
      <c r="CD180" s="24" t="s">
        <v>7543</v>
      </c>
      <c r="CE180" s="24" t="s">
        <v>7553</v>
      </c>
      <c r="CF180" s="24" t="s">
        <v>114</v>
      </c>
      <c r="CG180" s="24" t="s">
        <v>115</v>
      </c>
      <c r="CH180" s="24" t="s">
        <v>86</v>
      </c>
      <c r="CI180" s="23"/>
      <c r="CJ180" s="24" t="s">
        <v>7812</v>
      </c>
      <c r="CK180" s="24">
        <v>5</v>
      </c>
      <c r="CL180" s="24">
        <v>5</v>
      </c>
      <c r="CM180" s="24">
        <v>2</v>
      </c>
      <c r="CN180" s="23"/>
    </row>
    <row r="181" spans="1:92" x14ac:dyDescent="0.2">
      <c r="A181" s="25">
        <v>42384.401129409722</v>
      </c>
      <c r="B181" s="24">
        <v>4</v>
      </c>
      <c r="C181" s="24">
        <v>5</v>
      </c>
      <c r="D181" s="24">
        <v>3</v>
      </c>
      <c r="E181" s="24">
        <v>4</v>
      </c>
      <c r="F181" s="24">
        <v>2</v>
      </c>
      <c r="G181" s="24">
        <v>5</v>
      </c>
      <c r="H181" s="24">
        <v>4</v>
      </c>
      <c r="I181" s="24">
        <v>4</v>
      </c>
      <c r="J181" s="24">
        <v>2</v>
      </c>
      <c r="K181" s="24">
        <v>4</v>
      </c>
      <c r="L181" s="24">
        <v>3</v>
      </c>
      <c r="M181" s="24">
        <v>4</v>
      </c>
      <c r="N181" s="24">
        <v>1</v>
      </c>
      <c r="O181" s="24">
        <v>2</v>
      </c>
      <c r="P181" s="24">
        <v>4</v>
      </c>
      <c r="Q181" s="24">
        <v>4</v>
      </c>
      <c r="R181" s="24">
        <v>1</v>
      </c>
      <c r="S181" s="24">
        <v>2</v>
      </c>
      <c r="T181" s="24">
        <v>4</v>
      </c>
      <c r="U181" s="23"/>
      <c r="V181" s="23"/>
      <c r="W181" s="24">
        <v>4</v>
      </c>
      <c r="X181" s="24">
        <v>4</v>
      </c>
      <c r="Y181" s="24">
        <v>5</v>
      </c>
      <c r="Z181" s="24">
        <v>5</v>
      </c>
      <c r="AA181" s="24">
        <v>5</v>
      </c>
      <c r="AB181" s="24">
        <v>4</v>
      </c>
      <c r="AC181" s="24">
        <v>4</v>
      </c>
      <c r="AD181" s="24">
        <v>3</v>
      </c>
      <c r="AE181" s="24">
        <v>4</v>
      </c>
      <c r="AF181" s="24">
        <v>4</v>
      </c>
      <c r="AG181" s="24">
        <v>5</v>
      </c>
      <c r="AH181" s="24">
        <v>5</v>
      </c>
      <c r="AI181" s="24">
        <v>3</v>
      </c>
      <c r="AJ181" s="24">
        <v>5</v>
      </c>
      <c r="AK181" s="24">
        <v>5</v>
      </c>
      <c r="AL181" s="24">
        <v>4</v>
      </c>
      <c r="AM181" s="24">
        <v>3</v>
      </c>
      <c r="AN181" s="24">
        <v>5</v>
      </c>
      <c r="AO181" s="24">
        <v>5</v>
      </c>
      <c r="AP181" s="24">
        <v>5</v>
      </c>
      <c r="AQ181" s="24">
        <v>2</v>
      </c>
      <c r="AR181" s="24">
        <v>5</v>
      </c>
      <c r="AS181" s="24">
        <v>4</v>
      </c>
      <c r="AT181" s="24">
        <v>5</v>
      </c>
      <c r="AU181" s="24">
        <v>2</v>
      </c>
      <c r="AV181" s="24">
        <v>4</v>
      </c>
      <c r="AW181" s="24">
        <v>5</v>
      </c>
      <c r="AX181" s="24">
        <v>5</v>
      </c>
      <c r="AY181" s="24">
        <v>2</v>
      </c>
      <c r="AZ181" s="24">
        <v>4</v>
      </c>
      <c r="BA181" s="24">
        <v>4</v>
      </c>
      <c r="BB181" s="23"/>
      <c r="BC181" s="23"/>
      <c r="BD181" s="23"/>
      <c r="BE181" s="24">
        <v>5</v>
      </c>
      <c r="BF181" s="24">
        <v>4</v>
      </c>
      <c r="BG181" s="24">
        <v>5</v>
      </c>
      <c r="BH181" s="24">
        <v>4</v>
      </c>
      <c r="BI181" s="24">
        <v>5</v>
      </c>
      <c r="BJ181" s="24">
        <v>4</v>
      </c>
      <c r="BK181" s="24" t="s">
        <v>85</v>
      </c>
      <c r="BL181" s="24" t="s">
        <v>85</v>
      </c>
      <c r="BM181" s="24" t="s">
        <v>85</v>
      </c>
      <c r="BN181" s="24" t="s">
        <v>86</v>
      </c>
      <c r="BO181" s="24" t="s">
        <v>86</v>
      </c>
      <c r="BP181" s="24" t="s">
        <v>85</v>
      </c>
      <c r="BQ181" s="24" t="s">
        <v>86</v>
      </c>
      <c r="BR181" s="24" t="s">
        <v>125</v>
      </c>
      <c r="BS181" s="24" t="s">
        <v>86</v>
      </c>
      <c r="BT181" s="24" t="s">
        <v>85</v>
      </c>
      <c r="BU181" s="24" t="s">
        <v>85</v>
      </c>
      <c r="BV181" s="24" t="s">
        <v>969</v>
      </c>
      <c r="BW181" s="24" t="s">
        <v>7813</v>
      </c>
      <c r="BX181" s="24" t="s">
        <v>106</v>
      </c>
      <c r="BY181" s="24" t="s">
        <v>159</v>
      </c>
      <c r="BZ181" s="24" t="s">
        <v>160</v>
      </c>
      <c r="CA181" s="24" t="s">
        <v>109</v>
      </c>
      <c r="CB181" s="24" t="s">
        <v>110</v>
      </c>
      <c r="CC181" s="24" t="s">
        <v>7814</v>
      </c>
      <c r="CD181" s="24" t="s">
        <v>138</v>
      </c>
      <c r="CE181" s="24" t="s">
        <v>7599</v>
      </c>
      <c r="CF181" s="24" t="s">
        <v>114</v>
      </c>
      <c r="CG181" s="24" t="s">
        <v>115</v>
      </c>
      <c r="CH181" s="24" t="s">
        <v>85</v>
      </c>
      <c r="CI181" s="23"/>
      <c r="CJ181" s="23"/>
      <c r="CK181" s="24">
        <v>4</v>
      </c>
      <c r="CL181" s="24">
        <v>4</v>
      </c>
      <c r="CM181" s="24">
        <v>3</v>
      </c>
      <c r="CN181" s="23"/>
    </row>
    <row r="182" spans="1:92" x14ac:dyDescent="0.2">
      <c r="A182" s="25">
        <v>42384.462405578699</v>
      </c>
      <c r="B182" s="24">
        <v>1</v>
      </c>
      <c r="C182" s="24">
        <v>2</v>
      </c>
      <c r="D182" s="24">
        <v>2</v>
      </c>
      <c r="E182" s="24">
        <v>1</v>
      </c>
      <c r="F182" s="24">
        <v>1</v>
      </c>
      <c r="G182" s="24">
        <v>5</v>
      </c>
      <c r="H182" s="24">
        <v>4</v>
      </c>
      <c r="I182" s="24">
        <v>2</v>
      </c>
      <c r="J182" s="24">
        <v>2</v>
      </c>
      <c r="K182" s="24">
        <v>2</v>
      </c>
      <c r="L182" s="24">
        <v>2</v>
      </c>
      <c r="M182" s="24">
        <v>4</v>
      </c>
      <c r="N182" s="24">
        <v>2</v>
      </c>
      <c r="O182" s="24">
        <v>3</v>
      </c>
      <c r="P182" s="24">
        <v>3</v>
      </c>
      <c r="Q182" s="24">
        <v>1</v>
      </c>
      <c r="R182" s="24">
        <v>4</v>
      </c>
      <c r="S182" s="24">
        <v>1</v>
      </c>
      <c r="T182" s="24">
        <v>3</v>
      </c>
      <c r="U182" s="23"/>
      <c r="V182" s="23"/>
      <c r="W182" s="24">
        <v>2</v>
      </c>
      <c r="X182" s="24">
        <v>2</v>
      </c>
      <c r="Y182" s="24">
        <v>4</v>
      </c>
      <c r="Z182" s="24">
        <v>1</v>
      </c>
      <c r="AA182" s="24">
        <v>5</v>
      </c>
      <c r="AB182" s="24">
        <v>2</v>
      </c>
      <c r="AC182" s="24">
        <v>4</v>
      </c>
      <c r="AD182" s="24">
        <v>3</v>
      </c>
      <c r="AE182" s="24">
        <v>2</v>
      </c>
      <c r="AF182" s="24">
        <v>3</v>
      </c>
      <c r="AG182" s="24">
        <v>3</v>
      </c>
      <c r="AH182" s="24">
        <v>4</v>
      </c>
      <c r="AI182" s="24">
        <v>3</v>
      </c>
      <c r="AJ182" s="24">
        <v>2</v>
      </c>
      <c r="AK182" s="24">
        <v>2</v>
      </c>
      <c r="AL182" s="24">
        <v>2</v>
      </c>
      <c r="AM182" s="24">
        <v>2</v>
      </c>
      <c r="AN182" s="24">
        <v>4</v>
      </c>
      <c r="AO182" s="24">
        <v>4</v>
      </c>
      <c r="AP182" s="24">
        <v>3</v>
      </c>
      <c r="AQ182" s="24">
        <v>1</v>
      </c>
      <c r="AR182" s="24">
        <v>2</v>
      </c>
      <c r="AS182" s="24">
        <v>3</v>
      </c>
      <c r="AT182" s="24">
        <v>4</v>
      </c>
      <c r="AU182" s="24">
        <v>2</v>
      </c>
      <c r="AV182" s="24">
        <v>3</v>
      </c>
      <c r="AW182" s="24">
        <v>3</v>
      </c>
      <c r="AX182" s="24">
        <v>2</v>
      </c>
      <c r="AY182" s="24">
        <v>4</v>
      </c>
      <c r="AZ182" s="24">
        <v>2</v>
      </c>
      <c r="BA182" s="24">
        <v>3</v>
      </c>
      <c r="BB182" s="23"/>
      <c r="BC182" s="23"/>
      <c r="BD182" s="23"/>
      <c r="BE182" s="24">
        <v>4</v>
      </c>
      <c r="BF182" s="24">
        <v>3</v>
      </c>
      <c r="BG182" s="24">
        <v>2</v>
      </c>
      <c r="BH182" s="24">
        <v>3</v>
      </c>
      <c r="BI182" s="24">
        <v>5</v>
      </c>
      <c r="BJ182" s="24">
        <v>4</v>
      </c>
      <c r="BK182" s="24" t="s">
        <v>85</v>
      </c>
      <c r="BL182" s="24" t="s">
        <v>85</v>
      </c>
      <c r="BM182" s="24" t="s">
        <v>86</v>
      </c>
      <c r="BN182" s="24" t="s">
        <v>86</v>
      </c>
      <c r="BO182" s="24" t="s">
        <v>85</v>
      </c>
      <c r="BP182" s="24" t="s">
        <v>85</v>
      </c>
      <c r="BQ182" s="24" t="s">
        <v>125</v>
      </c>
      <c r="BR182" s="24" t="s">
        <v>86</v>
      </c>
      <c r="BS182" s="24" t="s">
        <v>86</v>
      </c>
      <c r="BT182" s="24" t="s">
        <v>86</v>
      </c>
      <c r="BU182" s="24" t="s">
        <v>85</v>
      </c>
      <c r="BV182" s="24" t="s">
        <v>1170</v>
      </c>
      <c r="BW182" s="24" t="s">
        <v>105</v>
      </c>
      <c r="BX182" s="24" t="s">
        <v>106</v>
      </c>
      <c r="BY182" s="24" t="s">
        <v>159</v>
      </c>
      <c r="BZ182" s="24" t="s">
        <v>108</v>
      </c>
      <c r="CA182" s="24" t="s">
        <v>109</v>
      </c>
      <c r="CB182" s="24" t="s">
        <v>110</v>
      </c>
      <c r="CC182" s="24" t="s">
        <v>7815</v>
      </c>
      <c r="CD182" s="24" t="s">
        <v>7816</v>
      </c>
      <c r="CE182" s="24" t="s">
        <v>3175</v>
      </c>
      <c r="CF182" s="24" t="s">
        <v>114</v>
      </c>
      <c r="CG182" s="24" t="s">
        <v>115</v>
      </c>
      <c r="CH182" s="24" t="s">
        <v>86</v>
      </c>
      <c r="CI182" s="23"/>
      <c r="CJ182" s="24" t="s">
        <v>118</v>
      </c>
      <c r="CK182" s="24">
        <v>1</v>
      </c>
      <c r="CL182" s="24">
        <v>1</v>
      </c>
      <c r="CM182" s="24">
        <v>1</v>
      </c>
      <c r="CN182" s="23"/>
    </row>
    <row r="183" spans="1:92" x14ac:dyDescent="0.2">
      <c r="A183" s="25">
        <v>42384.53653513889</v>
      </c>
      <c r="B183" s="24">
        <v>1</v>
      </c>
      <c r="C183" s="24">
        <v>4</v>
      </c>
      <c r="D183" s="24">
        <v>2</v>
      </c>
      <c r="E183" s="24">
        <v>2</v>
      </c>
      <c r="F183" s="24">
        <v>1</v>
      </c>
      <c r="G183" s="24">
        <v>3</v>
      </c>
      <c r="H183" s="24">
        <v>1</v>
      </c>
      <c r="I183" s="24">
        <v>3</v>
      </c>
      <c r="J183" s="24">
        <v>3</v>
      </c>
      <c r="K183" s="24">
        <v>5</v>
      </c>
      <c r="L183" s="24">
        <v>3</v>
      </c>
      <c r="M183" s="24">
        <v>2</v>
      </c>
      <c r="N183" s="24">
        <v>3</v>
      </c>
      <c r="O183" s="24">
        <v>5</v>
      </c>
      <c r="P183" s="24">
        <v>4</v>
      </c>
      <c r="Q183" s="24">
        <v>5</v>
      </c>
      <c r="R183" s="24">
        <v>5</v>
      </c>
      <c r="S183" s="24">
        <v>3</v>
      </c>
      <c r="T183" s="24">
        <v>2</v>
      </c>
      <c r="U183" s="23"/>
      <c r="V183" s="23"/>
      <c r="W183" s="24">
        <v>5</v>
      </c>
      <c r="X183" s="24">
        <v>4</v>
      </c>
      <c r="Y183" s="24">
        <v>4</v>
      </c>
      <c r="Z183" s="24">
        <v>4</v>
      </c>
      <c r="AA183" s="24">
        <v>3</v>
      </c>
      <c r="AB183" s="24">
        <v>2</v>
      </c>
      <c r="AC183" s="24">
        <v>2</v>
      </c>
      <c r="AD183" s="24">
        <v>3</v>
      </c>
      <c r="AE183" s="24">
        <v>2</v>
      </c>
      <c r="AF183" s="24">
        <v>4</v>
      </c>
      <c r="AG183" s="24">
        <v>3</v>
      </c>
      <c r="AH183" s="24">
        <v>5</v>
      </c>
      <c r="AI183" s="24">
        <v>2</v>
      </c>
      <c r="AJ183" s="24">
        <v>1</v>
      </c>
      <c r="AK183" s="24">
        <v>3</v>
      </c>
      <c r="AL183" s="24">
        <v>3</v>
      </c>
      <c r="AM183" s="24">
        <v>1</v>
      </c>
      <c r="AN183" s="24">
        <v>4</v>
      </c>
      <c r="AO183" s="24">
        <v>3</v>
      </c>
      <c r="AP183" s="24">
        <v>3</v>
      </c>
      <c r="AQ183" s="24">
        <v>3</v>
      </c>
      <c r="AR183" s="24">
        <v>5</v>
      </c>
      <c r="AS183" s="24">
        <v>2</v>
      </c>
      <c r="AT183" s="24">
        <v>3</v>
      </c>
      <c r="AU183" s="24">
        <v>4</v>
      </c>
      <c r="AV183" s="24">
        <v>5</v>
      </c>
      <c r="AW183" s="24">
        <v>3</v>
      </c>
      <c r="AX183" s="24">
        <v>5</v>
      </c>
      <c r="AY183" s="24">
        <v>4</v>
      </c>
      <c r="AZ183" s="24">
        <v>2</v>
      </c>
      <c r="BA183" s="24">
        <v>2</v>
      </c>
      <c r="BB183" s="23"/>
      <c r="BC183" s="23"/>
      <c r="BD183" s="23"/>
      <c r="BE183" s="24">
        <v>4</v>
      </c>
      <c r="BF183" s="24">
        <v>4</v>
      </c>
      <c r="BG183" s="24">
        <v>3</v>
      </c>
      <c r="BH183" s="24">
        <v>3</v>
      </c>
      <c r="BI183" s="24">
        <v>4</v>
      </c>
      <c r="BJ183" s="24">
        <v>4</v>
      </c>
      <c r="BK183" s="24" t="s">
        <v>86</v>
      </c>
      <c r="BL183" s="24" t="s">
        <v>85</v>
      </c>
      <c r="BM183" s="24" t="s">
        <v>85</v>
      </c>
      <c r="BN183" s="24" t="s">
        <v>86</v>
      </c>
      <c r="BO183" s="24" t="s">
        <v>86</v>
      </c>
      <c r="BP183" s="24" t="s">
        <v>86</v>
      </c>
      <c r="BQ183" s="24" t="s">
        <v>86</v>
      </c>
      <c r="BR183" s="24" t="s">
        <v>86</v>
      </c>
      <c r="BS183" s="24" t="s">
        <v>86</v>
      </c>
      <c r="BT183" s="24" t="s">
        <v>86</v>
      </c>
      <c r="BU183" s="24" t="s">
        <v>86</v>
      </c>
      <c r="BV183" s="23"/>
      <c r="BW183" s="23"/>
      <c r="BX183" s="23"/>
      <c r="BY183" s="24" t="s">
        <v>159</v>
      </c>
      <c r="BZ183" s="24" t="s">
        <v>134</v>
      </c>
      <c r="CA183" s="24" t="s">
        <v>109</v>
      </c>
      <c r="CB183" s="24" t="s">
        <v>110</v>
      </c>
      <c r="CC183" s="24" t="s">
        <v>7817</v>
      </c>
      <c r="CD183" s="24" t="s">
        <v>164</v>
      </c>
      <c r="CE183" s="24" t="s">
        <v>7818</v>
      </c>
      <c r="CF183" s="24" t="s">
        <v>114</v>
      </c>
      <c r="CG183" s="24" t="s">
        <v>115</v>
      </c>
      <c r="CH183" s="24" t="s">
        <v>86</v>
      </c>
      <c r="CI183" s="23"/>
      <c r="CJ183" s="23"/>
      <c r="CK183" s="24">
        <v>2</v>
      </c>
      <c r="CL183" s="24">
        <v>3</v>
      </c>
      <c r="CM183" s="24">
        <v>3</v>
      </c>
      <c r="CN183" s="23"/>
    </row>
    <row r="184" spans="1:92" x14ac:dyDescent="0.2">
      <c r="A184" s="25">
        <v>42384.567809907407</v>
      </c>
      <c r="B184" s="24">
        <v>3</v>
      </c>
      <c r="C184" s="24">
        <v>4</v>
      </c>
      <c r="D184" s="24">
        <v>4</v>
      </c>
      <c r="E184" s="24">
        <v>2</v>
      </c>
      <c r="F184" s="24">
        <v>3</v>
      </c>
      <c r="G184" s="24">
        <v>5</v>
      </c>
      <c r="H184" s="24">
        <v>2</v>
      </c>
      <c r="I184" s="24">
        <v>4</v>
      </c>
      <c r="J184" s="24">
        <v>4</v>
      </c>
      <c r="K184" s="24">
        <v>3</v>
      </c>
      <c r="L184" s="24">
        <v>3</v>
      </c>
      <c r="M184" s="24">
        <v>2</v>
      </c>
      <c r="N184" s="24">
        <v>2</v>
      </c>
      <c r="O184" s="24">
        <v>3</v>
      </c>
      <c r="P184" s="24">
        <v>3</v>
      </c>
      <c r="Q184" s="24">
        <v>4</v>
      </c>
      <c r="R184" s="24">
        <v>2</v>
      </c>
      <c r="S184" s="24">
        <v>2</v>
      </c>
      <c r="T184" s="24">
        <v>4</v>
      </c>
      <c r="U184" s="23"/>
      <c r="V184" s="23"/>
      <c r="W184" s="24">
        <v>5</v>
      </c>
      <c r="X184" s="24">
        <v>2</v>
      </c>
      <c r="Y184" s="24">
        <v>5</v>
      </c>
      <c r="Z184" s="24">
        <v>4</v>
      </c>
      <c r="AA184" s="24">
        <v>5</v>
      </c>
      <c r="AB184" s="24">
        <v>2</v>
      </c>
      <c r="AC184" s="24">
        <v>5</v>
      </c>
      <c r="AD184" s="24">
        <v>2</v>
      </c>
      <c r="AE184" s="24">
        <v>3</v>
      </c>
      <c r="AF184" s="24">
        <v>2</v>
      </c>
      <c r="AG184" s="24">
        <v>2</v>
      </c>
      <c r="AH184" s="24">
        <v>3</v>
      </c>
      <c r="AI184" s="24">
        <v>2</v>
      </c>
      <c r="AJ184" s="24">
        <v>3</v>
      </c>
      <c r="AK184" s="24">
        <v>4</v>
      </c>
      <c r="AL184" s="24">
        <v>4</v>
      </c>
      <c r="AM184" s="24">
        <v>4</v>
      </c>
      <c r="AN184" s="24">
        <v>4</v>
      </c>
      <c r="AO184" s="24">
        <v>3</v>
      </c>
      <c r="AP184" s="24">
        <v>3</v>
      </c>
      <c r="AQ184" s="24">
        <v>3</v>
      </c>
      <c r="AR184" s="24">
        <v>3</v>
      </c>
      <c r="AS184" s="24">
        <v>3</v>
      </c>
      <c r="AT184" s="24">
        <v>3</v>
      </c>
      <c r="AU184" s="24">
        <v>2</v>
      </c>
      <c r="AV184" s="24">
        <v>2</v>
      </c>
      <c r="AW184" s="24">
        <v>2</v>
      </c>
      <c r="AX184" s="24">
        <v>5</v>
      </c>
      <c r="AY184" s="24">
        <v>2</v>
      </c>
      <c r="AZ184" s="24">
        <v>4</v>
      </c>
      <c r="BA184" s="24">
        <v>4</v>
      </c>
      <c r="BB184" s="23"/>
      <c r="BC184" s="23"/>
      <c r="BD184" s="23"/>
      <c r="BE184" s="24">
        <v>5</v>
      </c>
      <c r="BF184" s="24">
        <v>3</v>
      </c>
      <c r="BG184" s="24">
        <v>3</v>
      </c>
      <c r="BH184" s="24">
        <v>4</v>
      </c>
      <c r="BI184" s="24">
        <v>4</v>
      </c>
      <c r="BJ184" s="24">
        <v>4</v>
      </c>
      <c r="BK184" s="24" t="s">
        <v>86</v>
      </c>
      <c r="BL184" s="24" t="s">
        <v>85</v>
      </c>
      <c r="BM184" s="24" t="s">
        <v>85</v>
      </c>
      <c r="BN184" s="24" t="s">
        <v>125</v>
      </c>
      <c r="BO184" s="24" t="s">
        <v>85</v>
      </c>
      <c r="BP184" s="24" t="s">
        <v>85</v>
      </c>
      <c r="BQ184" s="24" t="s">
        <v>125</v>
      </c>
      <c r="BR184" s="24" t="s">
        <v>85</v>
      </c>
      <c r="BS184" s="24" t="s">
        <v>85</v>
      </c>
      <c r="BT184" s="24" t="s">
        <v>85</v>
      </c>
      <c r="BU184" s="24" t="s">
        <v>383</v>
      </c>
      <c r="BV184" s="23"/>
      <c r="BW184" s="23"/>
      <c r="BX184" s="23"/>
      <c r="BY184" s="24" t="s">
        <v>107</v>
      </c>
      <c r="BZ184" s="24" t="s">
        <v>160</v>
      </c>
      <c r="CA184" s="24" t="s">
        <v>109</v>
      </c>
      <c r="CB184" s="24" t="s">
        <v>110</v>
      </c>
      <c r="CC184" s="24" t="s">
        <v>7819</v>
      </c>
      <c r="CD184" s="24" t="s">
        <v>221</v>
      </c>
      <c r="CE184" s="24" t="s">
        <v>138</v>
      </c>
      <c r="CF184" s="24" t="s">
        <v>446</v>
      </c>
      <c r="CG184" s="24" t="s">
        <v>447</v>
      </c>
      <c r="CH184" s="24" t="s">
        <v>85</v>
      </c>
      <c r="CI184" s="23"/>
      <c r="CJ184" s="24" t="s">
        <v>7820</v>
      </c>
      <c r="CK184" s="24">
        <v>3</v>
      </c>
      <c r="CL184" s="24">
        <v>4</v>
      </c>
      <c r="CM184" s="24" t="s">
        <v>118</v>
      </c>
      <c r="CN184" s="23"/>
    </row>
    <row r="185" spans="1:92" x14ac:dyDescent="0.2">
      <c r="A185" s="25">
        <v>42384.599216296294</v>
      </c>
      <c r="B185" s="24" t="s">
        <v>118</v>
      </c>
      <c r="C185" s="24">
        <v>3</v>
      </c>
      <c r="D185" s="24" t="s">
        <v>118</v>
      </c>
      <c r="E185" s="24">
        <v>3</v>
      </c>
      <c r="F185" s="24">
        <v>3</v>
      </c>
      <c r="G185" s="24" t="s">
        <v>118</v>
      </c>
      <c r="H185" s="24" t="s">
        <v>118</v>
      </c>
      <c r="I185" s="24" t="s">
        <v>118</v>
      </c>
      <c r="J185" s="24" t="s">
        <v>118</v>
      </c>
      <c r="K185" s="24" t="s">
        <v>118</v>
      </c>
      <c r="L185" s="24">
        <v>3</v>
      </c>
      <c r="M185" s="24">
        <v>5</v>
      </c>
      <c r="N185" s="24" t="s">
        <v>118</v>
      </c>
      <c r="O185" s="24" t="s">
        <v>118</v>
      </c>
      <c r="P185" s="24" t="s">
        <v>118</v>
      </c>
      <c r="Q185" s="24" t="s">
        <v>118</v>
      </c>
      <c r="R185" s="24" t="s">
        <v>118</v>
      </c>
      <c r="S185" s="24">
        <v>2</v>
      </c>
      <c r="T185" s="24">
        <v>3</v>
      </c>
      <c r="U185" s="23"/>
      <c r="V185" s="23"/>
      <c r="W185" s="24" t="s">
        <v>118</v>
      </c>
      <c r="X185" s="24" t="s">
        <v>118</v>
      </c>
      <c r="Y185" s="24" t="s">
        <v>118</v>
      </c>
      <c r="Z185" s="24" t="s">
        <v>118</v>
      </c>
      <c r="AA185" s="24" t="s">
        <v>118</v>
      </c>
      <c r="AB185" s="24" t="s">
        <v>118</v>
      </c>
      <c r="AC185" s="24" t="s">
        <v>118</v>
      </c>
      <c r="AD185" s="24" t="s">
        <v>118</v>
      </c>
      <c r="AE185" s="24" t="s">
        <v>118</v>
      </c>
      <c r="AF185" s="24" t="s">
        <v>118</v>
      </c>
      <c r="AG185" s="24" t="s">
        <v>118</v>
      </c>
      <c r="AH185" s="24" t="s">
        <v>118</v>
      </c>
      <c r="AI185" s="24" t="s">
        <v>118</v>
      </c>
      <c r="AJ185" s="24" t="s">
        <v>118</v>
      </c>
      <c r="AK185" s="24">
        <v>3</v>
      </c>
      <c r="AL185" s="24">
        <v>3</v>
      </c>
      <c r="AM185" s="24">
        <v>3</v>
      </c>
      <c r="AN185" s="24" t="s">
        <v>118</v>
      </c>
      <c r="AO185" s="24" t="s">
        <v>118</v>
      </c>
      <c r="AP185" s="24" t="s">
        <v>118</v>
      </c>
      <c r="AQ185" s="24" t="s">
        <v>118</v>
      </c>
      <c r="AR185" s="24" t="s">
        <v>118</v>
      </c>
      <c r="AS185" s="24">
        <v>3</v>
      </c>
      <c r="AT185" s="24">
        <v>5</v>
      </c>
      <c r="AU185" s="24" t="s">
        <v>118</v>
      </c>
      <c r="AV185" s="24" t="s">
        <v>118</v>
      </c>
      <c r="AW185" s="24" t="s">
        <v>118</v>
      </c>
      <c r="AX185" s="24" t="s">
        <v>118</v>
      </c>
      <c r="AY185" s="24" t="s">
        <v>118</v>
      </c>
      <c r="AZ185" s="24" t="s">
        <v>118</v>
      </c>
      <c r="BA185" s="24" t="s">
        <v>118</v>
      </c>
      <c r="BB185" s="23"/>
      <c r="BC185" s="23"/>
      <c r="BD185" s="23"/>
      <c r="BE185" s="24">
        <v>4</v>
      </c>
      <c r="BF185" s="24">
        <v>4</v>
      </c>
      <c r="BG185" s="24">
        <v>3</v>
      </c>
      <c r="BH185" s="24">
        <v>2</v>
      </c>
      <c r="BI185" s="24">
        <v>4</v>
      </c>
      <c r="BJ185" s="24">
        <v>4</v>
      </c>
      <c r="BK185" s="24" t="s">
        <v>85</v>
      </c>
      <c r="BL185" s="24" t="s">
        <v>85</v>
      </c>
      <c r="BM185" s="24" t="s">
        <v>85</v>
      </c>
      <c r="BN185" s="24" t="s">
        <v>125</v>
      </c>
      <c r="BO185" s="24" t="s">
        <v>85</v>
      </c>
      <c r="BP185" s="24" t="s">
        <v>85</v>
      </c>
      <c r="BQ185" s="24" t="s">
        <v>86</v>
      </c>
      <c r="BR185" s="24" t="s">
        <v>86</v>
      </c>
      <c r="BS185" s="24" t="s">
        <v>125</v>
      </c>
      <c r="BT185" s="24" t="s">
        <v>125</v>
      </c>
      <c r="BU185" s="24" t="s">
        <v>85</v>
      </c>
      <c r="BV185" s="24" t="s">
        <v>738</v>
      </c>
      <c r="BW185" s="24" t="s">
        <v>105</v>
      </c>
      <c r="BX185" s="24" t="s">
        <v>106</v>
      </c>
      <c r="BY185" s="24" t="s">
        <v>159</v>
      </c>
      <c r="BZ185" s="24" t="s">
        <v>160</v>
      </c>
      <c r="CA185" s="24" t="s">
        <v>109</v>
      </c>
      <c r="CB185" s="24" t="s">
        <v>110</v>
      </c>
      <c r="CC185" s="24" t="s">
        <v>7821</v>
      </c>
      <c r="CD185" s="24" t="s">
        <v>7822</v>
      </c>
      <c r="CE185" s="24" t="s">
        <v>7823</v>
      </c>
      <c r="CF185" s="24" t="s">
        <v>7399</v>
      </c>
      <c r="CG185" s="24" t="s">
        <v>537</v>
      </c>
      <c r="CH185" s="24" t="s">
        <v>125</v>
      </c>
      <c r="CI185" s="23"/>
      <c r="CJ185" s="23"/>
      <c r="CK185" s="24" t="s">
        <v>118</v>
      </c>
      <c r="CL185" s="24" t="s">
        <v>118</v>
      </c>
      <c r="CM185" s="24" t="s">
        <v>118</v>
      </c>
      <c r="CN185" s="23"/>
    </row>
    <row r="186" spans="1:92" x14ac:dyDescent="0.2">
      <c r="A186" s="25">
        <v>42384.642214305553</v>
      </c>
      <c r="B186" s="24">
        <v>3</v>
      </c>
      <c r="C186" s="24">
        <v>5</v>
      </c>
      <c r="D186" s="24">
        <v>4</v>
      </c>
      <c r="E186" s="24">
        <v>4</v>
      </c>
      <c r="F186" s="24">
        <v>1</v>
      </c>
      <c r="G186" s="24">
        <v>5</v>
      </c>
      <c r="H186" s="24">
        <v>5</v>
      </c>
      <c r="I186" s="24">
        <v>5</v>
      </c>
      <c r="J186" s="24">
        <v>4</v>
      </c>
      <c r="K186" s="24">
        <v>4</v>
      </c>
      <c r="L186" s="24">
        <v>4</v>
      </c>
      <c r="M186" s="24">
        <v>4</v>
      </c>
      <c r="N186" s="24">
        <v>3</v>
      </c>
      <c r="O186" s="24">
        <v>5</v>
      </c>
      <c r="P186" s="24">
        <v>5</v>
      </c>
      <c r="Q186" s="24">
        <v>1</v>
      </c>
      <c r="R186" s="24">
        <v>4</v>
      </c>
      <c r="S186" s="24">
        <v>3</v>
      </c>
      <c r="T186" s="24">
        <v>2</v>
      </c>
      <c r="U186" s="23"/>
      <c r="V186" s="23"/>
      <c r="W186" s="24">
        <v>5</v>
      </c>
      <c r="X186" s="24">
        <v>5</v>
      </c>
      <c r="Y186" s="24">
        <v>5</v>
      </c>
      <c r="Z186" s="24">
        <v>4</v>
      </c>
      <c r="AA186" s="24">
        <v>5</v>
      </c>
      <c r="AB186" s="24">
        <v>5</v>
      </c>
      <c r="AC186" s="24">
        <v>5</v>
      </c>
      <c r="AD186" s="24">
        <v>4</v>
      </c>
      <c r="AE186" s="24">
        <v>4</v>
      </c>
      <c r="AF186" s="24">
        <v>4</v>
      </c>
      <c r="AG186" s="24">
        <v>4</v>
      </c>
      <c r="AH186" s="24">
        <v>4</v>
      </c>
      <c r="AI186" s="24">
        <v>4</v>
      </c>
      <c r="AJ186" s="24">
        <v>3</v>
      </c>
      <c r="AK186" s="24">
        <v>5</v>
      </c>
      <c r="AL186" s="24">
        <v>4</v>
      </c>
      <c r="AM186" s="24">
        <v>2</v>
      </c>
      <c r="AN186" s="24">
        <v>5</v>
      </c>
      <c r="AO186" s="24">
        <v>4</v>
      </c>
      <c r="AP186" s="24">
        <v>4</v>
      </c>
      <c r="AQ186" s="24">
        <v>4</v>
      </c>
      <c r="AR186" s="24">
        <v>4</v>
      </c>
      <c r="AS186" s="24">
        <v>3</v>
      </c>
      <c r="AT186" s="24">
        <v>4</v>
      </c>
      <c r="AU186" s="24">
        <v>4</v>
      </c>
      <c r="AV186" s="24">
        <v>5</v>
      </c>
      <c r="AW186" s="24">
        <v>5</v>
      </c>
      <c r="AX186" s="24">
        <v>2</v>
      </c>
      <c r="AY186" s="24">
        <v>5</v>
      </c>
      <c r="AZ186" s="24">
        <v>3</v>
      </c>
      <c r="BA186" s="24">
        <v>2</v>
      </c>
      <c r="BB186" s="23"/>
      <c r="BC186" s="23"/>
      <c r="BD186" s="23"/>
      <c r="BE186" s="24">
        <v>5</v>
      </c>
      <c r="BF186" s="24">
        <v>5</v>
      </c>
      <c r="BG186" s="24">
        <v>5</v>
      </c>
      <c r="BH186" s="24">
        <v>5</v>
      </c>
      <c r="BI186" s="24">
        <v>5</v>
      </c>
      <c r="BJ186" s="24">
        <v>5</v>
      </c>
      <c r="BK186" s="24" t="s">
        <v>85</v>
      </c>
      <c r="BL186" s="24" t="s">
        <v>85</v>
      </c>
      <c r="BM186" s="24" t="s">
        <v>85</v>
      </c>
      <c r="BN186" s="24" t="s">
        <v>85</v>
      </c>
      <c r="BO186" s="24" t="s">
        <v>85</v>
      </c>
      <c r="BP186" s="24" t="s">
        <v>85</v>
      </c>
      <c r="BQ186" s="24" t="s">
        <v>125</v>
      </c>
      <c r="BR186" s="24" t="s">
        <v>85</v>
      </c>
      <c r="BS186" s="24" t="s">
        <v>85</v>
      </c>
      <c r="BT186" s="24" t="s">
        <v>85</v>
      </c>
      <c r="BU186" s="24" t="s">
        <v>85</v>
      </c>
      <c r="BV186" s="24" t="s">
        <v>104</v>
      </c>
      <c r="BW186" s="24" t="s">
        <v>825</v>
      </c>
      <c r="BX186" s="24" t="s">
        <v>528</v>
      </c>
      <c r="BY186" s="24" t="s">
        <v>159</v>
      </c>
      <c r="BZ186" s="24" t="s">
        <v>134</v>
      </c>
      <c r="CA186" s="24" t="s">
        <v>109</v>
      </c>
      <c r="CB186" s="24" t="s">
        <v>110</v>
      </c>
      <c r="CC186" s="24" t="s">
        <v>7824</v>
      </c>
      <c r="CD186" s="24" t="s">
        <v>250</v>
      </c>
      <c r="CE186" s="24" t="s">
        <v>7825</v>
      </c>
      <c r="CF186" s="24" t="s">
        <v>114</v>
      </c>
      <c r="CG186" s="24" t="s">
        <v>115</v>
      </c>
      <c r="CH186" s="24" t="s">
        <v>85</v>
      </c>
      <c r="CI186" s="23"/>
      <c r="CJ186" s="23"/>
      <c r="CK186" s="24">
        <v>4</v>
      </c>
      <c r="CL186" s="24">
        <v>3</v>
      </c>
      <c r="CM186" s="24">
        <v>1</v>
      </c>
      <c r="CN186" s="23"/>
    </row>
    <row r="187" spans="1:92" x14ac:dyDescent="0.2">
      <c r="A187" s="25">
        <v>42384.68559069444</v>
      </c>
      <c r="B187" s="24">
        <v>3</v>
      </c>
      <c r="C187" s="24">
        <v>5</v>
      </c>
      <c r="D187" s="24">
        <v>4</v>
      </c>
      <c r="E187" s="24">
        <v>3</v>
      </c>
      <c r="F187" s="24">
        <v>1</v>
      </c>
      <c r="G187" s="24">
        <v>5</v>
      </c>
      <c r="H187" s="24">
        <v>4</v>
      </c>
      <c r="I187" s="24">
        <v>3</v>
      </c>
      <c r="J187" s="24">
        <v>4</v>
      </c>
      <c r="K187" s="24">
        <v>2</v>
      </c>
      <c r="L187" s="24">
        <v>2</v>
      </c>
      <c r="M187" s="24">
        <v>3</v>
      </c>
      <c r="N187" s="24">
        <v>3</v>
      </c>
      <c r="O187" s="24">
        <v>4</v>
      </c>
      <c r="P187" s="24">
        <v>3</v>
      </c>
      <c r="Q187" s="24">
        <v>4</v>
      </c>
      <c r="R187" s="24">
        <v>3</v>
      </c>
      <c r="S187" s="24">
        <v>1</v>
      </c>
      <c r="T187" s="24">
        <v>3</v>
      </c>
      <c r="U187" s="23"/>
      <c r="V187" s="23"/>
      <c r="W187" s="24">
        <v>5</v>
      </c>
      <c r="X187" s="24">
        <v>4</v>
      </c>
      <c r="Y187" s="24">
        <v>5</v>
      </c>
      <c r="Z187" s="24">
        <v>4</v>
      </c>
      <c r="AA187" s="24">
        <v>4</v>
      </c>
      <c r="AB187" s="24">
        <v>4</v>
      </c>
      <c r="AC187" s="24">
        <v>4</v>
      </c>
      <c r="AD187" s="24">
        <v>5</v>
      </c>
      <c r="AE187" s="24">
        <v>4</v>
      </c>
      <c r="AF187" s="24">
        <v>4</v>
      </c>
      <c r="AG187" s="24">
        <v>4</v>
      </c>
      <c r="AH187" s="24">
        <v>4</v>
      </c>
      <c r="AI187" s="24">
        <v>5</v>
      </c>
      <c r="AJ187" s="24">
        <v>4</v>
      </c>
      <c r="AK187" s="24">
        <v>5</v>
      </c>
      <c r="AL187" s="24">
        <v>3</v>
      </c>
      <c r="AM187" s="24">
        <v>2</v>
      </c>
      <c r="AN187" s="24">
        <v>5</v>
      </c>
      <c r="AO187" s="24">
        <v>5</v>
      </c>
      <c r="AP187" s="24">
        <v>4</v>
      </c>
      <c r="AQ187" s="24">
        <v>5</v>
      </c>
      <c r="AR187" s="24">
        <v>3</v>
      </c>
      <c r="AS187" s="24">
        <v>3</v>
      </c>
      <c r="AT187" s="24">
        <v>4</v>
      </c>
      <c r="AU187" s="24">
        <v>3</v>
      </c>
      <c r="AV187" s="24">
        <v>4</v>
      </c>
      <c r="AW187" s="24">
        <v>5</v>
      </c>
      <c r="AX187" s="24">
        <v>4</v>
      </c>
      <c r="AY187" s="24">
        <v>3</v>
      </c>
      <c r="AZ187" s="24">
        <v>2</v>
      </c>
      <c r="BA187" s="24">
        <v>4</v>
      </c>
      <c r="BB187" s="23"/>
      <c r="BC187" s="23"/>
      <c r="BD187" s="23"/>
      <c r="BE187" s="24">
        <v>5</v>
      </c>
      <c r="BF187" s="24">
        <v>5</v>
      </c>
      <c r="BG187" s="24">
        <v>5</v>
      </c>
      <c r="BH187" s="24">
        <v>5</v>
      </c>
      <c r="BI187" s="24">
        <v>5</v>
      </c>
      <c r="BJ187" s="24">
        <v>4</v>
      </c>
      <c r="BK187" s="24" t="s">
        <v>85</v>
      </c>
      <c r="BL187" s="24" t="s">
        <v>85</v>
      </c>
      <c r="BM187" s="24" t="s">
        <v>85</v>
      </c>
      <c r="BN187" s="24" t="s">
        <v>85</v>
      </c>
      <c r="BO187" s="24" t="s">
        <v>85</v>
      </c>
      <c r="BP187" s="24" t="s">
        <v>85</v>
      </c>
      <c r="BQ187" s="24" t="s">
        <v>85</v>
      </c>
      <c r="BR187" s="24" t="s">
        <v>85</v>
      </c>
      <c r="BS187" s="24" t="s">
        <v>85</v>
      </c>
      <c r="BT187" s="24" t="s">
        <v>85</v>
      </c>
      <c r="BU187" s="24" t="s">
        <v>85</v>
      </c>
      <c r="BV187" s="24" t="s">
        <v>185</v>
      </c>
      <c r="BW187" s="24" t="s">
        <v>105</v>
      </c>
      <c r="BX187" s="24" t="s">
        <v>106</v>
      </c>
      <c r="BY187" s="24" t="s">
        <v>159</v>
      </c>
      <c r="BZ187" s="24" t="s">
        <v>134</v>
      </c>
      <c r="CA187" s="24" t="s">
        <v>109</v>
      </c>
      <c r="CB187" s="24" t="s">
        <v>110</v>
      </c>
      <c r="CC187" s="24" t="s">
        <v>7826</v>
      </c>
      <c r="CD187" s="24" t="s">
        <v>138</v>
      </c>
      <c r="CE187" s="24" t="s">
        <v>7604</v>
      </c>
      <c r="CF187" s="24" t="s">
        <v>114</v>
      </c>
      <c r="CG187" s="24" t="s">
        <v>115</v>
      </c>
      <c r="CH187" s="24" t="s">
        <v>85</v>
      </c>
      <c r="CI187" s="23"/>
      <c r="CJ187" s="23"/>
      <c r="CK187" s="24">
        <v>3</v>
      </c>
      <c r="CL187" s="24">
        <v>3</v>
      </c>
      <c r="CM187" s="24">
        <v>1</v>
      </c>
      <c r="CN187" s="23"/>
    </row>
    <row r="188" spans="1:92" x14ac:dyDescent="0.2">
      <c r="A188" s="25">
        <v>42384.685824328699</v>
      </c>
      <c r="B188" s="24">
        <v>3</v>
      </c>
      <c r="C188" s="24">
        <v>5</v>
      </c>
      <c r="D188" s="24">
        <v>5</v>
      </c>
      <c r="E188" s="24">
        <v>3</v>
      </c>
      <c r="F188" s="24">
        <v>3</v>
      </c>
      <c r="G188" s="24">
        <v>5</v>
      </c>
      <c r="H188" s="24">
        <v>2</v>
      </c>
      <c r="I188" s="24">
        <v>3</v>
      </c>
      <c r="J188" s="24">
        <v>2</v>
      </c>
      <c r="K188" s="24">
        <v>3</v>
      </c>
      <c r="L188" s="24">
        <v>3</v>
      </c>
      <c r="M188" s="24">
        <v>4</v>
      </c>
      <c r="N188" s="24">
        <v>4</v>
      </c>
      <c r="O188" s="24">
        <v>4</v>
      </c>
      <c r="P188" s="24">
        <v>4</v>
      </c>
      <c r="Q188" s="24">
        <v>3</v>
      </c>
      <c r="R188" s="24">
        <v>4</v>
      </c>
      <c r="S188" s="24">
        <v>1</v>
      </c>
      <c r="T188" s="24">
        <v>2</v>
      </c>
      <c r="U188" s="23"/>
      <c r="V188" s="23"/>
      <c r="W188" s="24">
        <v>3</v>
      </c>
      <c r="X188" s="24">
        <v>1</v>
      </c>
      <c r="Y188" s="24">
        <v>4</v>
      </c>
      <c r="Z188" s="24">
        <v>2</v>
      </c>
      <c r="AA188" s="24">
        <v>5</v>
      </c>
      <c r="AB188" s="24">
        <v>1</v>
      </c>
      <c r="AC188" s="24">
        <v>3</v>
      </c>
      <c r="AD188" s="24">
        <v>2</v>
      </c>
      <c r="AE188" s="24">
        <v>4</v>
      </c>
      <c r="AF188" s="24">
        <v>3</v>
      </c>
      <c r="AG188" s="24">
        <v>2</v>
      </c>
      <c r="AH188" s="24">
        <v>4</v>
      </c>
      <c r="AI188" s="24">
        <v>4</v>
      </c>
      <c r="AJ188" s="24">
        <v>3</v>
      </c>
      <c r="AK188" s="24">
        <v>5</v>
      </c>
      <c r="AL188" s="24">
        <v>5</v>
      </c>
      <c r="AM188" s="24">
        <v>3</v>
      </c>
      <c r="AN188" s="24">
        <v>5</v>
      </c>
      <c r="AO188" s="24">
        <v>3</v>
      </c>
      <c r="AP188" s="24">
        <v>4</v>
      </c>
      <c r="AQ188" s="24">
        <v>3</v>
      </c>
      <c r="AR188" s="24">
        <v>4</v>
      </c>
      <c r="AS188" s="24">
        <v>4</v>
      </c>
      <c r="AT188" s="24">
        <v>5</v>
      </c>
      <c r="AU188" s="24">
        <v>4</v>
      </c>
      <c r="AV188" s="24">
        <v>4</v>
      </c>
      <c r="AW188" s="24">
        <v>5</v>
      </c>
      <c r="AX188" s="24">
        <v>5</v>
      </c>
      <c r="AY188" s="24">
        <v>5</v>
      </c>
      <c r="AZ188" s="24">
        <v>1</v>
      </c>
      <c r="BA188" s="24">
        <v>3</v>
      </c>
      <c r="BB188" s="23"/>
      <c r="BC188" s="23"/>
      <c r="BD188" s="23"/>
      <c r="BE188" s="24">
        <v>5</v>
      </c>
      <c r="BF188" s="24">
        <v>4</v>
      </c>
      <c r="BG188" s="24">
        <v>4</v>
      </c>
      <c r="BH188" s="24">
        <v>5</v>
      </c>
      <c r="BI188" s="24">
        <v>5</v>
      </c>
      <c r="BJ188" s="24">
        <v>4</v>
      </c>
      <c r="BK188" s="24" t="s">
        <v>85</v>
      </c>
      <c r="BL188" s="24" t="s">
        <v>85</v>
      </c>
      <c r="BM188" s="24" t="s">
        <v>86</v>
      </c>
      <c r="BN188" s="24" t="s">
        <v>85</v>
      </c>
      <c r="BO188" s="24" t="s">
        <v>85</v>
      </c>
      <c r="BP188" s="24" t="s">
        <v>86</v>
      </c>
      <c r="BQ188" s="24" t="s">
        <v>86</v>
      </c>
      <c r="BR188" s="24" t="s">
        <v>86</v>
      </c>
      <c r="BS188" s="24" t="s">
        <v>85</v>
      </c>
      <c r="BT188" s="24" t="s">
        <v>85</v>
      </c>
      <c r="BU188" s="24" t="s">
        <v>85</v>
      </c>
      <c r="BV188" s="24" t="s">
        <v>940</v>
      </c>
      <c r="BW188" s="24" t="s">
        <v>411</v>
      </c>
      <c r="BX188" s="24" t="s">
        <v>106</v>
      </c>
      <c r="BY188" s="24" t="s">
        <v>159</v>
      </c>
      <c r="BZ188" s="24" t="s">
        <v>679</v>
      </c>
      <c r="CA188" s="24" t="s">
        <v>415</v>
      </c>
      <c r="CB188" s="24" t="s">
        <v>110</v>
      </c>
      <c r="CC188" s="24" t="s">
        <v>620</v>
      </c>
      <c r="CD188" s="24" t="s">
        <v>250</v>
      </c>
      <c r="CE188" s="24" t="s">
        <v>7580</v>
      </c>
      <c r="CF188" s="24" t="s">
        <v>114</v>
      </c>
      <c r="CG188" s="24" t="s">
        <v>115</v>
      </c>
      <c r="CH188" s="24" t="s">
        <v>86</v>
      </c>
      <c r="CI188" s="23"/>
      <c r="CJ188" s="24" t="s">
        <v>7827</v>
      </c>
      <c r="CK188" s="24">
        <v>4</v>
      </c>
      <c r="CL188" s="24">
        <v>5</v>
      </c>
      <c r="CM188" s="24">
        <v>2</v>
      </c>
      <c r="CN188" s="23"/>
    </row>
    <row r="189" spans="1:92" x14ac:dyDescent="0.2">
      <c r="A189" s="25">
        <v>42384.742908842592</v>
      </c>
      <c r="B189" s="24" t="s">
        <v>118</v>
      </c>
      <c r="C189" s="24">
        <v>3</v>
      </c>
      <c r="D189" s="24">
        <v>1</v>
      </c>
      <c r="E189" s="24">
        <v>5</v>
      </c>
      <c r="F189" s="24" t="s">
        <v>118</v>
      </c>
      <c r="G189" s="24">
        <v>5</v>
      </c>
      <c r="H189" s="24" t="s">
        <v>118</v>
      </c>
      <c r="I189" s="24">
        <v>4</v>
      </c>
      <c r="J189" s="24">
        <v>3</v>
      </c>
      <c r="K189" s="24">
        <v>4</v>
      </c>
      <c r="L189" s="24">
        <v>1</v>
      </c>
      <c r="M189" s="24">
        <v>4</v>
      </c>
      <c r="N189" s="24" t="s">
        <v>118</v>
      </c>
      <c r="O189" s="24">
        <v>5</v>
      </c>
      <c r="P189" s="24">
        <v>1</v>
      </c>
      <c r="Q189" s="24">
        <v>5</v>
      </c>
      <c r="R189" s="24">
        <v>5</v>
      </c>
      <c r="S189" s="24">
        <v>2</v>
      </c>
      <c r="T189" s="24">
        <v>2</v>
      </c>
      <c r="U189" s="23"/>
      <c r="V189" s="23"/>
      <c r="W189" s="24">
        <v>5</v>
      </c>
      <c r="X189" s="24">
        <v>5</v>
      </c>
      <c r="Y189" s="24">
        <v>5</v>
      </c>
      <c r="Z189" s="24">
        <v>5</v>
      </c>
      <c r="AA189" s="24">
        <v>5</v>
      </c>
      <c r="AB189" s="24">
        <v>4</v>
      </c>
      <c r="AC189" s="24">
        <v>4</v>
      </c>
      <c r="AD189" s="24">
        <v>4</v>
      </c>
      <c r="AE189" s="24">
        <v>3</v>
      </c>
      <c r="AF189" s="24">
        <v>5</v>
      </c>
      <c r="AG189" s="24">
        <v>5</v>
      </c>
      <c r="AH189" s="24">
        <v>5</v>
      </c>
      <c r="AI189" s="24">
        <v>4</v>
      </c>
      <c r="AJ189" s="24">
        <v>1</v>
      </c>
      <c r="AK189" s="24">
        <v>1</v>
      </c>
      <c r="AL189" s="24">
        <v>5</v>
      </c>
      <c r="AM189" s="24">
        <v>1</v>
      </c>
      <c r="AN189" s="24">
        <v>5</v>
      </c>
      <c r="AO189" s="24">
        <v>1</v>
      </c>
      <c r="AP189" s="24">
        <v>4</v>
      </c>
      <c r="AQ189" s="24">
        <v>5</v>
      </c>
      <c r="AR189" s="24">
        <v>4</v>
      </c>
      <c r="AS189" s="24">
        <v>1</v>
      </c>
      <c r="AT189" s="24">
        <v>4</v>
      </c>
      <c r="AU189" s="24">
        <v>4</v>
      </c>
      <c r="AV189" s="24">
        <v>5</v>
      </c>
      <c r="AW189" s="24">
        <v>1</v>
      </c>
      <c r="AX189" s="24">
        <v>5</v>
      </c>
      <c r="AY189" s="24">
        <v>5</v>
      </c>
      <c r="AZ189" s="24">
        <v>5</v>
      </c>
      <c r="BA189" s="24">
        <v>3</v>
      </c>
      <c r="BB189" s="23"/>
      <c r="BC189" s="23"/>
      <c r="BD189" s="23"/>
      <c r="BE189" s="24">
        <v>5</v>
      </c>
      <c r="BF189" s="24">
        <v>5</v>
      </c>
      <c r="BG189" s="24">
        <v>3</v>
      </c>
      <c r="BH189" s="24">
        <v>4</v>
      </c>
      <c r="BI189" s="24">
        <v>5</v>
      </c>
      <c r="BJ189" s="24">
        <v>5</v>
      </c>
      <c r="BK189" s="24" t="s">
        <v>86</v>
      </c>
      <c r="BL189" s="24" t="s">
        <v>86</v>
      </c>
      <c r="BM189" s="24" t="s">
        <v>85</v>
      </c>
      <c r="BN189" s="24" t="s">
        <v>86</v>
      </c>
      <c r="BO189" s="24" t="s">
        <v>85</v>
      </c>
      <c r="BP189" s="24" t="s">
        <v>85</v>
      </c>
      <c r="BQ189" s="24" t="s">
        <v>125</v>
      </c>
      <c r="BR189" s="24" t="s">
        <v>125</v>
      </c>
      <c r="BS189" s="24" t="s">
        <v>125</v>
      </c>
      <c r="BT189" s="24" t="s">
        <v>125</v>
      </c>
      <c r="BU189" s="24" t="s">
        <v>85</v>
      </c>
      <c r="BV189" s="24" t="s">
        <v>1170</v>
      </c>
      <c r="BW189" s="24" t="s">
        <v>1114</v>
      </c>
      <c r="BX189" s="24" t="s">
        <v>106</v>
      </c>
      <c r="BY189" s="24" t="s">
        <v>159</v>
      </c>
      <c r="BZ189" s="24" t="s">
        <v>108</v>
      </c>
      <c r="CA189" s="24" t="s">
        <v>109</v>
      </c>
      <c r="CB189" s="24" t="s">
        <v>110</v>
      </c>
      <c r="CC189" s="24" t="s">
        <v>5452</v>
      </c>
      <c r="CD189" s="23"/>
      <c r="CE189" s="24" t="s">
        <v>7828</v>
      </c>
      <c r="CF189" s="24" t="s">
        <v>979</v>
      </c>
      <c r="CG189" s="24" t="s">
        <v>447</v>
      </c>
      <c r="CH189" s="24" t="s">
        <v>125</v>
      </c>
      <c r="CI189" s="23"/>
      <c r="CJ189" s="23"/>
      <c r="CK189" s="24" t="s">
        <v>118</v>
      </c>
      <c r="CL189" s="24">
        <v>1</v>
      </c>
      <c r="CM189" s="24" t="s">
        <v>118</v>
      </c>
      <c r="CN189" s="23"/>
    </row>
    <row r="190" spans="1:92" x14ac:dyDescent="0.2">
      <c r="A190" s="25">
        <v>42384.746582928245</v>
      </c>
      <c r="B190" s="24">
        <v>1</v>
      </c>
      <c r="C190" s="24">
        <v>3</v>
      </c>
      <c r="D190" s="24">
        <v>1</v>
      </c>
      <c r="E190" s="24">
        <v>3</v>
      </c>
      <c r="F190" s="24">
        <v>1</v>
      </c>
      <c r="G190" s="24">
        <v>5</v>
      </c>
      <c r="H190" s="24">
        <v>5</v>
      </c>
      <c r="I190" s="24">
        <v>3</v>
      </c>
      <c r="J190" s="24">
        <v>3</v>
      </c>
      <c r="K190" s="24">
        <v>1</v>
      </c>
      <c r="L190" s="24">
        <v>1</v>
      </c>
      <c r="M190" s="24">
        <v>5</v>
      </c>
      <c r="N190" s="24">
        <v>1</v>
      </c>
      <c r="O190" s="24">
        <v>2</v>
      </c>
      <c r="P190" s="24">
        <v>2</v>
      </c>
      <c r="Q190" s="24">
        <v>2</v>
      </c>
      <c r="R190" s="24">
        <v>1</v>
      </c>
      <c r="S190" s="24">
        <v>2</v>
      </c>
      <c r="T190" s="24">
        <v>2</v>
      </c>
      <c r="U190" s="23"/>
      <c r="V190" s="23"/>
      <c r="W190" s="24">
        <v>1</v>
      </c>
      <c r="X190" s="24">
        <v>1</v>
      </c>
      <c r="Y190" s="24">
        <v>4</v>
      </c>
      <c r="Z190" s="24">
        <v>3</v>
      </c>
      <c r="AA190" s="24">
        <v>4</v>
      </c>
      <c r="AB190" s="24">
        <v>1</v>
      </c>
      <c r="AC190" s="24">
        <v>2</v>
      </c>
      <c r="AD190" s="24">
        <v>1</v>
      </c>
      <c r="AE190" s="24">
        <v>2</v>
      </c>
      <c r="AF190" s="24">
        <v>3</v>
      </c>
      <c r="AG190" s="24">
        <v>1</v>
      </c>
      <c r="AH190" s="24">
        <v>4</v>
      </c>
      <c r="AI190" s="24">
        <v>4</v>
      </c>
      <c r="AJ190" s="24">
        <v>1</v>
      </c>
      <c r="AK190" s="24">
        <v>3</v>
      </c>
      <c r="AL190" s="24">
        <v>4</v>
      </c>
      <c r="AM190" s="24">
        <v>1</v>
      </c>
      <c r="AN190" s="24">
        <v>5</v>
      </c>
      <c r="AO190" s="24">
        <v>5</v>
      </c>
      <c r="AP190" s="24">
        <v>5</v>
      </c>
      <c r="AQ190" s="24">
        <v>4</v>
      </c>
      <c r="AR190" s="24">
        <v>1</v>
      </c>
      <c r="AS190" s="24">
        <v>1</v>
      </c>
      <c r="AT190" s="24">
        <v>5</v>
      </c>
      <c r="AU190" s="24">
        <v>1</v>
      </c>
      <c r="AV190" s="24">
        <v>2</v>
      </c>
      <c r="AW190" s="24">
        <v>2</v>
      </c>
      <c r="AX190" s="24">
        <v>2</v>
      </c>
      <c r="AY190" s="24">
        <v>1</v>
      </c>
      <c r="AZ190" s="24">
        <v>1</v>
      </c>
      <c r="BA190" s="24">
        <v>2</v>
      </c>
      <c r="BB190" s="23"/>
      <c r="BC190" s="23"/>
      <c r="BD190" s="23"/>
      <c r="BE190" s="24">
        <v>5</v>
      </c>
      <c r="BF190" s="24">
        <v>5</v>
      </c>
      <c r="BG190" s="24">
        <v>5</v>
      </c>
      <c r="BH190" s="24">
        <v>3</v>
      </c>
      <c r="BI190" s="24">
        <v>3</v>
      </c>
      <c r="BJ190" s="24">
        <v>5</v>
      </c>
      <c r="BK190" s="24" t="s">
        <v>85</v>
      </c>
      <c r="BL190" s="24" t="s">
        <v>85</v>
      </c>
      <c r="BM190" s="24" t="s">
        <v>85</v>
      </c>
      <c r="BN190" s="24" t="s">
        <v>86</v>
      </c>
      <c r="BO190" s="24" t="s">
        <v>85</v>
      </c>
      <c r="BP190" s="24" t="s">
        <v>86</v>
      </c>
      <c r="BQ190" s="24" t="s">
        <v>125</v>
      </c>
      <c r="BR190" s="24" t="s">
        <v>125</v>
      </c>
      <c r="BS190" s="24" t="s">
        <v>85</v>
      </c>
      <c r="BT190" s="24" t="s">
        <v>85</v>
      </c>
      <c r="BU190" s="24" t="s">
        <v>85</v>
      </c>
      <c r="BV190" s="24" t="s">
        <v>104</v>
      </c>
      <c r="BW190" s="24" t="s">
        <v>105</v>
      </c>
      <c r="BX190" s="24" t="s">
        <v>106</v>
      </c>
      <c r="BY190" s="24" t="s">
        <v>107</v>
      </c>
      <c r="BZ190" s="24" t="s">
        <v>134</v>
      </c>
      <c r="CA190" s="24" t="s">
        <v>109</v>
      </c>
      <c r="CB190" s="24" t="s">
        <v>110</v>
      </c>
      <c r="CC190" s="24" t="s">
        <v>7829</v>
      </c>
      <c r="CD190" s="24" t="s">
        <v>7830</v>
      </c>
      <c r="CE190" s="24" t="s">
        <v>718</v>
      </c>
      <c r="CF190" s="24" t="s">
        <v>114</v>
      </c>
      <c r="CG190" s="24" t="s">
        <v>115</v>
      </c>
      <c r="CH190" s="24" t="s">
        <v>85</v>
      </c>
      <c r="CI190" s="23"/>
      <c r="CJ190" s="24" t="s">
        <v>7831</v>
      </c>
      <c r="CK190" s="24">
        <v>1</v>
      </c>
      <c r="CL190" s="24">
        <v>1</v>
      </c>
      <c r="CM190" s="24">
        <v>1</v>
      </c>
      <c r="CN190" s="23"/>
    </row>
    <row r="191" spans="1:92" x14ac:dyDescent="0.2">
      <c r="A191" s="25">
        <v>42385.682285937495</v>
      </c>
      <c r="B191" s="24">
        <v>2</v>
      </c>
      <c r="C191" s="24">
        <v>4</v>
      </c>
      <c r="D191" s="24">
        <v>4</v>
      </c>
      <c r="E191" s="24">
        <v>3</v>
      </c>
      <c r="F191" s="24">
        <v>1</v>
      </c>
      <c r="G191" s="24">
        <v>5</v>
      </c>
      <c r="H191" s="24">
        <v>2</v>
      </c>
      <c r="I191" s="24">
        <v>3</v>
      </c>
      <c r="J191" s="24">
        <v>3</v>
      </c>
      <c r="K191" s="24">
        <v>3</v>
      </c>
      <c r="L191" s="24">
        <v>2</v>
      </c>
      <c r="M191" s="24">
        <v>2</v>
      </c>
      <c r="N191" s="24">
        <v>3</v>
      </c>
      <c r="O191" s="24">
        <v>4</v>
      </c>
      <c r="P191" s="24">
        <v>4</v>
      </c>
      <c r="Q191" s="24">
        <v>4</v>
      </c>
      <c r="R191" s="24">
        <v>4</v>
      </c>
      <c r="S191" s="24">
        <v>3</v>
      </c>
      <c r="T191" s="24">
        <v>1</v>
      </c>
      <c r="U191" s="23"/>
      <c r="V191" s="23"/>
      <c r="W191" s="24">
        <v>5</v>
      </c>
      <c r="X191" s="24">
        <v>4</v>
      </c>
      <c r="Y191" s="24">
        <v>4</v>
      </c>
      <c r="Z191" s="24">
        <v>5</v>
      </c>
      <c r="AA191" s="24">
        <v>4</v>
      </c>
      <c r="AB191" s="24">
        <v>5</v>
      </c>
      <c r="AC191" s="24">
        <v>5</v>
      </c>
      <c r="AD191" s="24">
        <v>5</v>
      </c>
      <c r="AE191" s="24">
        <v>4</v>
      </c>
      <c r="AF191" s="24">
        <v>5</v>
      </c>
      <c r="AG191" s="24">
        <v>5</v>
      </c>
      <c r="AH191" s="24">
        <v>5</v>
      </c>
      <c r="AI191" s="24">
        <v>5</v>
      </c>
      <c r="AJ191" s="24">
        <v>3</v>
      </c>
      <c r="AK191" s="24">
        <v>4</v>
      </c>
      <c r="AL191" s="24">
        <v>4</v>
      </c>
      <c r="AM191" s="24">
        <v>1</v>
      </c>
      <c r="AN191" s="24">
        <v>5</v>
      </c>
      <c r="AO191" s="24">
        <v>3</v>
      </c>
      <c r="AP191" s="24">
        <v>4</v>
      </c>
      <c r="AQ191" s="24">
        <v>3</v>
      </c>
      <c r="AR191" s="24">
        <v>3</v>
      </c>
      <c r="AS191" s="24">
        <v>3</v>
      </c>
      <c r="AT191" s="24">
        <v>4</v>
      </c>
      <c r="AU191" s="24">
        <v>4</v>
      </c>
      <c r="AV191" s="24">
        <v>4</v>
      </c>
      <c r="AW191" s="24">
        <v>4</v>
      </c>
      <c r="AX191" s="24">
        <v>5</v>
      </c>
      <c r="AY191" s="24">
        <v>4</v>
      </c>
      <c r="AZ191" s="24">
        <v>3</v>
      </c>
      <c r="BA191" s="24">
        <v>2</v>
      </c>
      <c r="BB191" s="23"/>
      <c r="BC191" s="23"/>
      <c r="BD191" s="23"/>
      <c r="BE191" s="24">
        <v>5</v>
      </c>
      <c r="BF191" s="24">
        <v>5</v>
      </c>
      <c r="BG191" s="24">
        <v>5</v>
      </c>
      <c r="BH191" s="24">
        <v>5</v>
      </c>
      <c r="BI191" s="24">
        <v>5</v>
      </c>
      <c r="BJ191" s="24">
        <v>5</v>
      </c>
      <c r="BK191" s="24" t="s">
        <v>86</v>
      </c>
      <c r="BL191" s="24" t="s">
        <v>125</v>
      </c>
      <c r="BM191" s="24" t="s">
        <v>85</v>
      </c>
      <c r="BN191" s="24" t="s">
        <v>86</v>
      </c>
      <c r="BO191" s="24" t="s">
        <v>125</v>
      </c>
      <c r="BP191" s="24" t="s">
        <v>85</v>
      </c>
      <c r="BQ191" s="24" t="s">
        <v>125</v>
      </c>
      <c r="BR191" s="24" t="s">
        <v>125</v>
      </c>
      <c r="BS191" s="24" t="s">
        <v>85</v>
      </c>
      <c r="BT191" s="24" t="s">
        <v>85</v>
      </c>
      <c r="BU191" s="24" t="s">
        <v>85</v>
      </c>
      <c r="BV191" s="24" t="s">
        <v>940</v>
      </c>
      <c r="BW191" s="23"/>
      <c r="BX191" s="24" t="s">
        <v>106</v>
      </c>
      <c r="BY191" s="24" t="s">
        <v>159</v>
      </c>
      <c r="BZ191" s="24" t="s">
        <v>679</v>
      </c>
      <c r="CA191" s="24" t="s">
        <v>109</v>
      </c>
      <c r="CB191" s="24" t="s">
        <v>110</v>
      </c>
      <c r="CC191" s="24" t="s">
        <v>7832</v>
      </c>
      <c r="CD191" s="24" t="s">
        <v>164</v>
      </c>
      <c r="CE191" s="24" t="s">
        <v>7833</v>
      </c>
      <c r="CF191" s="24" t="s">
        <v>114</v>
      </c>
      <c r="CG191" s="24" t="s">
        <v>115</v>
      </c>
      <c r="CH191" s="24" t="s">
        <v>85</v>
      </c>
      <c r="CI191" s="23"/>
      <c r="CJ191" s="24" t="s">
        <v>7834</v>
      </c>
      <c r="CK191" s="24">
        <v>4</v>
      </c>
      <c r="CL191" s="24">
        <v>5</v>
      </c>
      <c r="CM191" s="24">
        <v>2</v>
      </c>
      <c r="CN191" s="23"/>
    </row>
    <row r="192" spans="1:92" x14ac:dyDescent="0.2">
      <c r="A192" s="25">
        <v>42385.758033981481</v>
      </c>
      <c r="B192" s="24">
        <v>1</v>
      </c>
      <c r="C192" s="24">
        <v>5</v>
      </c>
      <c r="D192" s="24">
        <v>5</v>
      </c>
      <c r="E192" s="24">
        <v>3</v>
      </c>
      <c r="F192" s="24">
        <v>1</v>
      </c>
      <c r="G192" s="24">
        <v>4</v>
      </c>
      <c r="H192" s="24">
        <v>4</v>
      </c>
      <c r="I192" s="24">
        <v>4</v>
      </c>
      <c r="J192" s="24">
        <v>2</v>
      </c>
      <c r="K192" s="24">
        <v>2</v>
      </c>
      <c r="L192" s="24">
        <v>1</v>
      </c>
      <c r="M192" s="24">
        <v>4</v>
      </c>
      <c r="N192" s="24">
        <v>2</v>
      </c>
      <c r="O192" s="24">
        <v>1</v>
      </c>
      <c r="P192" s="24">
        <v>4</v>
      </c>
      <c r="Q192" s="24">
        <v>2</v>
      </c>
      <c r="R192" s="24">
        <v>1</v>
      </c>
      <c r="S192" s="24">
        <v>1</v>
      </c>
      <c r="T192" s="24">
        <v>4</v>
      </c>
      <c r="U192" s="23"/>
      <c r="V192" s="23"/>
      <c r="W192" s="24">
        <v>4</v>
      </c>
      <c r="X192" s="24">
        <v>3</v>
      </c>
      <c r="Y192" s="24">
        <v>4</v>
      </c>
      <c r="Z192" s="24">
        <v>4</v>
      </c>
      <c r="AA192" s="24">
        <v>3</v>
      </c>
      <c r="AB192" s="24">
        <v>4</v>
      </c>
      <c r="AC192" s="24">
        <v>4</v>
      </c>
      <c r="AD192" s="24">
        <v>4</v>
      </c>
      <c r="AE192" s="24">
        <v>4</v>
      </c>
      <c r="AF192" s="24">
        <v>4</v>
      </c>
      <c r="AG192" s="24">
        <v>4</v>
      </c>
      <c r="AH192" s="24">
        <v>4</v>
      </c>
      <c r="AI192" s="24">
        <v>4</v>
      </c>
      <c r="AJ192" s="24">
        <v>2</v>
      </c>
      <c r="AK192" s="24">
        <v>5</v>
      </c>
      <c r="AL192" s="24">
        <v>2</v>
      </c>
      <c r="AM192" s="24">
        <v>1</v>
      </c>
      <c r="AN192" s="24">
        <v>4</v>
      </c>
      <c r="AO192" s="24">
        <v>4</v>
      </c>
      <c r="AP192" s="24">
        <v>4</v>
      </c>
      <c r="AQ192" s="24">
        <v>3</v>
      </c>
      <c r="AR192" s="24">
        <v>2</v>
      </c>
      <c r="AS192" s="24">
        <v>1</v>
      </c>
      <c r="AT192" s="24">
        <v>3</v>
      </c>
      <c r="AU192" s="24">
        <v>1</v>
      </c>
      <c r="AV192" s="24">
        <v>1</v>
      </c>
      <c r="AW192" s="24">
        <v>4</v>
      </c>
      <c r="AX192" s="24">
        <v>2</v>
      </c>
      <c r="AY192" s="24">
        <v>2</v>
      </c>
      <c r="AZ192" s="24">
        <v>1</v>
      </c>
      <c r="BA192" s="24">
        <v>4</v>
      </c>
      <c r="BB192" s="23"/>
      <c r="BC192" s="23"/>
      <c r="BD192" s="23"/>
      <c r="BE192" s="24">
        <v>4</v>
      </c>
      <c r="BF192" s="24">
        <v>5</v>
      </c>
      <c r="BG192" s="24">
        <v>5</v>
      </c>
      <c r="BH192" s="24">
        <v>3</v>
      </c>
      <c r="BI192" s="24">
        <v>5</v>
      </c>
      <c r="BJ192" s="24">
        <v>4</v>
      </c>
      <c r="BK192" s="24" t="s">
        <v>85</v>
      </c>
      <c r="BL192" s="24" t="s">
        <v>85</v>
      </c>
      <c r="BM192" s="24" t="s">
        <v>86</v>
      </c>
      <c r="BN192" s="24" t="s">
        <v>86</v>
      </c>
      <c r="BO192" s="24" t="s">
        <v>85</v>
      </c>
      <c r="BP192" s="24" t="s">
        <v>86</v>
      </c>
      <c r="BQ192" s="24" t="s">
        <v>86</v>
      </c>
      <c r="BR192" s="24" t="s">
        <v>86</v>
      </c>
      <c r="BS192" s="24" t="s">
        <v>86</v>
      </c>
      <c r="BT192" s="24" t="s">
        <v>86</v>
      </c>
      <c r="BU192" s="24" t="s">
        <v>85</v>
      </c>
      <c r="BV192" s="24" t="s">
        <v>104</v>
      </c>
      <c r="BW192" s="24" t="s">
        <v>105</v>
      </c>
      <c r="BX192" s="24" t="s">
        <v>106</v>
      </c>
      <c r="BY192" s="24" t="s">
        <v>107</v>
      </c>
      <c r="BZ192" s="24" t="s">
        <v>134</v>
      </c>
      <c r="CA192" s="24" t="s">
        <v>109</v>
      </c>
      <c r="CB192" s="24" t="s">
        <v>110</v>
      </c>
      <c r="CC192" s="23"/>
      <c r="CD192" s="24" t="s">
        <v>221</v>
      </c>
      <c r="CE192" s="24" t="s">
        <v>7583</v>
      </c>
      <c r="CF192" s="24" t="s">
        <v>114</v>
      </c>
      <c r="CG192" s="24" t="s">
        <v>115</v>
      </c>
      <c r="CH192" s="24" t="s">
        <v>86</v>
      </c>
      <c r="CI192" s="23"/>
      <c r="CJ192" s="23"/>
      <c r="CK192" s="24">
        <v>1</v>
      </c>
      <c r="CL192" s="24">
        <v>1</v>
      </c>
      <c r="CM192" s="24">
        <v>1</v>
      </c>
      <c r="CN192" s="23"/>
    </row>
    <row r="193" spans="1:92" x14ac:dyDescent="0.2">
      <c r="A193" s="25">
        <v>42385.917199328702</v>
      </c>
      <c r="B193" s="24">
        <v>1</v>
      </c>
      <c r="C193" s="24">
        <v>5</v>
      </c>
      <c r="D193" s="24">
        <v>5</v>
      </c>
      <c r="E193" s="24">
        <v>2</v>
      </c>
      <c r="F193" s="24">
        <v>1</v>
      </c>
      <c r="G193" s="24">
        <v>5</v>
      </c>
      <c r="H193" s="24">
        <v>1</v>
      </c>
      <c r="I193" s="24">
        <v>1</v>
      </c>
      <c r="J193" s="24">
        <v>1</v>
      </c>
      <c r="K193" s="24">
        <v>4</v>
      </c>
      <c r="L193" s="24">
        <v>1</v>
      </c>
      <c r="M193" s="24">
        <v>1</v>
      </c>
      <c r="N193" s="24">
        <v>1</v>
      </c>
      <c r="O193" s="24">
        <v>2</v>
      </c>
      <c r="P193" s="24">
        <v>1</v>
      </c>
      <c r="Q193" s="24">
        <v>3</v>
      </c>
      <c r="R193" s="24">
        <v>1</v>
      </c>
      <c r="S193" s="24">
        <v>1</v>
      </c>
      <c r="T193" s="24">
        <v>1</v>
      </c>
      <c r="U193" s="23"/>
      <c r="V193" s="23"/>
      <c r="W193" s="24">
        <v>4</v>
      </c>
      <c r="X193" s="24">
        <v>1</v>
      </c>
      <c r="Y193" s="24">
        <v>1</v>
      </c>
      <c r="Z193" s="24">
        <v>1</v>
      </c>
      <c r="AA193" s="24">
        <v>1</v>
      </c>
      <c r="AB193" s="24">
        <v>3</v>
      </c>
      <c r="AC193" s="24">
        <v>1</v>
      </c>
      <c r="AD193" s="24">
        <v>3</v>
      </c>
      <c r="AE193" s="24">
        <v>2</v>
      </c>
      <c r="AF193" s="24">
        <v>2</v>
      </c>
      <c r="AG193" s="24">
        <v>1</v>
      </c>
      <c r="AH193" s="24">
        <v>1</v>
      </c>
      <c r="AI193" s="24">
        <v>1</v>
      </c>
      <c r="AJ193" s="24">
        <v>1</v>
      </c>
      <c r="AK193" s="24">
        <v>5</v>
      </c>
      <c r="AL193" s="24">
        <v>2</v>
      </c>
      <c r="AM193" s="24">
        <v>1</v>
      </c>
      <c r="AN193" s="24">
        <v>5</v>
      </c>
      <c r="AO193" s="24">
        <v>1</v>
      </c>
      <c r="AP193" s="24">
        <v>1</v>
      </c>
      <c r="AQ193" s="24">
        <v>1</v>
      </c>
      <c r="AR193" s="24">
        <v>3</v>
      </c>
      <c r="AS193" s="24">
        <v>1</v>
      </c>
      <c r="AT193" s="24">
        <v>1</v>
      </c>
      <c r="AU193" s="24">
        <v>1</v>
      </c>
      <c r="AV193" s="24">
        <v>3</v>
      </c>
      <c r="AW193" s="24">
        <v>1</v>
      </c>
      <c r="AX193" s="24">
        <v>2</v>
      </c>
      <c r="AY193" s="24">
        <v>1</v>
      </c>
      <c r="AZ193" s="24">
        <v>1</v>
      </c>
      <c r="BA193" s="24">
        <v>1</v>
      </c>
      <c r="BB193" s="23"/>
      <c r="BC193" s="23"/>
      <c r="BD193" s="23"/>
      <c r="BE193" s="24">
        <v>3</v>
      </c>
      <c r="BF193" s="24">
        <v>3</v>
      </c>
      <c r="BG193" s="24">
        <v>3</v>
      </c>
      <c r="BH193" s="24">
        <v>3</v>
      </c>
      <c r="BI193" s="24">
        <v>3</v>
      </c>
      <c r="BJ193" s="24">
        <v>4</v>
      </c>
      <c r="BK193" s="24" t="s">
        <v>85</v>
      </c>
      <c r="BL193" s="24" t="s">
        <v>85</v>
      </c>
      <c r="BM193" s="24" t="s">
        <v>85</v>
      </c>
      <c r="BN193" s="24" t="s">
        <v>85</v>
      </c>
      <c r="BO193" s="24" t="s">
        <v>86</v>
      </c>
      <c r="BP193" s="24" t="s">
        <v>85</v>
      </c>
      <c r="BQ193" s="24" t="s">
        <v>125</v>
      </c>
      <c r="BR193" s="24" t="s">
        <v>86</v>
      </c>
      <c r="BS193" s="24" t="s">
        <v>86</v>
      </c>
      <c r="BT193" s="24" t="s">
        <v>86</v>
      </c>
      <c r="BU193" s="24" t="s">
        <v>86</v>
      </c>
      <c r="BV193" s="23"/>
      <c r="BW193" s="23"/>
      <c r="BX193" s="23"/>
      <c r="BY193" s="24" t="s">
        <v>107</v>
      </c>
      <c r="BZ193" s="24" t="s">
        <v>160</v>
      </c>
      <c r="CA193" s="24" t="s">
        <v>109</v>
      </c>
      <c r="CB193" s="24" t="s">
        <v>387</v>
      </c>
      <c r="CC193" s="24" t="s">
        <v>7835</v>
      </c>
      <c r="CD193" s="24" t="s">
        <v>221</v>
      </c>
      <c r="CE193" s="24" t="s">
        <v>250</v>
      </c>
      <c r="CF193" s="24" t="s">
        <v>114</v>
      </c>
      <c r="CG193" s="24" t="s">
        <v>115</v>
      </c>
      <c r="CH193" s="24" t="s">
        <v>86</v>
      </c>
      <c r="CI193" s="23"/>
      <c r="CJ193" s="23"/>
      <c r="CK193" s="24">
        <v>1</v>
      </c>
      <c r="CL193" s="24">
        <v>1</v>
      </c>
      <c r="CM193" s="24">
        <v>1</v>
      </c>
      <c r="CN193" s="23"/>
    </row>
    <row r="194" spans="1:92" x14ac:dyDescent="0.2">
      <c r="A194" s="25">
        <v>42386.603777569442</v>
      </c>
      <c r="B194" s="24">
        <v>4</v>
      </c>
      <c r="C194" s="24">
        <v>5</v>
      </c>
      <c r="D194" s="24">
        <v>5</v>
      </c>
      <c r="E194" s="24">
        <v>5</v>
      </c>
      <c r="F194" s="24">
        <v>3</v>
      </c>
      <c r="G194" s="24">
        <v>5</v>
      </c>
      <c r="H194" s="24">
        <v>4</v>
      </c>
      <c r="I194" s="24">
        <v>5</v>
      </c>
      <c r="J194" s="24">
        <v>5</v>
      </c>
      <c r="K194" s="24">
        <v>2</v>
      </c>
      <c r="L194" s="24">
        <v>3</v>
      </c>
      <c r="M194" s="24">
        <v>3</v>
      </c>
      <c r="N194" s="24">
        <v>2</v>
      </c>
      <c r="O194" s="24">
        <v>5</v>
      </c>
      <c r="P194" s="24">
        <v>4</v>
      </c>
      <c r="Q194" s="24">
        <v>4</v>
      </c>
      <c r="R194" s="24">
        <v>5</v>
      </c>
      <c r="S194" s="24">
        <v>5</v>
      </c>
      <c r="T194" s="24">
        <v>5</v>
      </c>
      <c r="U194" s="23"/>
      <c r="V194" s="23"/>
      <c r="W194" s="24">
        <v>5</v>
      </c>
      <c r="X194" s="24">
        <v>5</v>
      </c>
      <c r="Y194" s="24">
        <v>5</v>
      </c>
      <c r="Z194" s="24">
        <v>3</v>
      </c>
      <c r="AA194" s="24">
        <v>5</v>
      </c>
      <c r="AB194" s="24">
        <v>5</v>
      </c>
      <c r="AC194" s="24">
        <v>4</v>
      </c>
      <c r="AD194" s="24">
        <v>5</v>
      </c>
      <c r="AE194" s="24">
        <v>5</v>
      </c>
      <c r="AF194" s="24">
        <v>5</v>
      </c>
      <c r="AG194" s="24">
        <v>5</v>
      </c>
      <c r="AH194" s="24">
        <v>5</v>
      </c>
      <c r="AI194" s="24">
        <v>5</v>
      </c>
      <c r="AJ194" s="24">
        <v>4</v>
      </c>
      <c r="AK194" s="24">
        <v>5</v>
      </c>
      <c r="AL194" s="24">
        <v>5</v>
      </c>
      <c r="AM194" s="24">
        <v>3</v>
      </c>
      <c r="AN194" s="24">
        <v>5</v>
      </c>
      <c r="AO194" s="24">
        <v>5</v>
      </c>
      <c r="AP194" s="24">
        <v>5</v>
      </c>
      <c r="AQ194" s="24">
        <v>5</v>
      </c>
      <c r="AR194" s="24">
        <v>3</v>
      </c>
      <c r="AS194" s="24">
        <v>4</v>
      </c>
      <c r="AT194" s="24">
        <v>4</v>
      </c>
      <c r="AU194" s="24">
        <v>3</v>
      </c>
      <c r="AV194" s="24">
        <v>5</v>
      </c>
      <c r="AW194" s="24">
        <v>5</v>
      </c>
      <c r="AX194" s="24">
        <v>5</v>
      </c>
      <c r="AY194" s="24">
        <v>4</v>
      </c>
      <c r="AZ194" s="24">
        <v>5</v>
      </c>
      <c r="BA194" s="24">
        <v>5</v>
      </c>
      <c r="BB194" s="23"/>
      <c r="BC194" s="23"/>
      <c r="BD194" s="23"/>
      <c r="BE194" s="24">
        <v>4</v>
      </c>
      <c r="BF194" s="24">
        <v>4</v>
      </c>
      <c r="BG194" s="24">
        <v>5</v>
      </c>
      <c r="BH194" s="24">
        <v>5</v>
      </c>
      <c r="BI194" s="24">
        <v>4</v>
      </c>
      <c r="BJ194" s="24">
        <v>5</v>
      </c>
      <c r="BK194" s="24" t="s">
        <v>86</v>
      </c>
      <c r="BL194" s="24" t="s">
        <v>86</v>
      </c>
      <c r="BM194" s="24" t="s">
        <v>85</v>
      </c>
      <c r="BN194" s="24" t="s">
        <v>86</v>
      </c>
      <c r="BO194" s="24" t="s">
        <v>85</v>
      </c>
      <c r="BP194" s="24" t="s">
        <v>85</v>
      </c>
      <c r="BQ194" s="24" t="s">
        <v>86</v>
      </c>
      <c r="BR194" s="24" t="s">
        <v>86</v>
      </c>
      <c r="BS194" s="24" t="s">
        <v>86</v>
      </c>
      <c r="BT194" s="24" t="s">
        <v>86</v>
      </c>
      <c r="BU194" s="24" t="s">
        <v>85</v>
      </c>
      <c r="BV194" s="24" t="s">
        <v>104</v>
      </c>
      <c r="BW194" s="24" t="s">
        <v>970</v>
      </c>
      <c r="BX194" s="24" t="s">
        <v>106</v>
      </c>
      <c r="BY194" s="24" t="s">
        <v>107</v>
      </c>
      <c r="BZ194" s="24" t="s">
        <v>108</v>
      </c>
      <c r="CA194" s="24" t="s">
        <v>109</v>
      </c>
      <c r="CB194" s="24" t="s">
        <v>110</v>
      </c>
      <c r="CC194" s="24" t="s">
        <v>7836</v>
      </c>
      <c r="CD194" s="24" t="s">
        <v>250</v>
      </c>
      <c r="CE194" s="24" t="s">
        <v>7676</v>
      </c>
      <c r="CF194" s="24" t="s">
        <v>114</v>
      </c>
      <c r="CG194" s="24" t="s">
        <v>115</v>
      </c>
      <c r="CH194" s="24" t="s">
        <v>86</v>
      </c>
      <c r="CI194" s="23"/>
      <c r="CJ194" s="23"/>
      <c r="CK194" s="24">
        <v>5</v>
      </c>
      <c r="CL194" s="24">
        <v>5</v>
      </c>
      <c r="CM194" s="24">
        <v>4</v>
      </c>
      <c r="CN194" s="23"/>
    </row>
    <row r="195" spans="1:92" x14ac:dyDescent="0.2">
      <c r="A195" s="25">
        <v>42386.790504490738</v>
      </c>
      <c r="B195" s="24">
        <v>4</v>
      </c>
      <c r="C195" s="24">
        <v>5</v>
      </c>
      <c r="D195" s="24">
        <v>5</v>
      </c>
      <c r="E195" s="24">
        <v>5</v>
      </c>
      <c r="F195" s="24">
        <v>2</v>
      </c>
      <c r="G195" s="24">
        <v>5</v>
      </c>
      <c r="H195" s="24">
        <v>5</v>
      </c>
      <c r="I195" s="24">
        <v>3</v>
      </c>
      <c r="J195" s="24">
        <v>5</v>
      </c>
      <c r="K195" s="24">
        <v>3</v>
      </c>
      <c r="L195" s="24">
        <v>1</v>
      </c>
      <c r="M195" s="24">
        <v>4</v>
      </c>
      <c r="N195" s="24">
        <v>2</v>
      </c>
      <c r="O195" s="24">
        <v>1</v>
      </c>
      <c r="P195" s="24">
        <v>3</v>
      </c>
      <c r="Q195" s="24">
        <v>1</v>
      </c>
      <c r="R195" s="24">
        <v>2</v>
      </c>
      <c r="S195" s="24">
        <v>3</v>
      </c>
      <c r="T195" s="24">
        <v>1</v>
      </c>
      <c r="U195" s="23"/>
      <c r="V195" s="23"/>
      <c r="W195" s="24">
        <v>4</v>
      </c>
      <c r="X195" s="24">
        <v>3</v>
      </c>
      <c r="Y195" s="24">
        <v>5</v>
      </c>
      <c r="Z195" s="24">
        <v>2</v>
      </c>
      <c r="AA195" s="24">
        <v>5</v>
      </c>
      <c r="AB195" s="24">
        <v>3</v>
      </c>
      <c r="AC195" s="24">
        <v>1</v>
      </c>
      <c r="AD195" s="24">
        <v>2</v>
      </c>
      <c r="AE195" s="24">
        <v>2</v>
      </c>
      <c r="AF195" s="24">
        <v>3</v>
      </c>
      <c r="AG195" s="24">
        <v>4</v>
      </c>
      <c r="AH195" s="24">
        <v>5</v>
      </c>
      <c r="AI195" s="24">
        <v>3</v>
      </c>
      <c r="AJ195" s="24">
        <v>5</v>
      </c>
      <c r="AK195" s="24">
        <v>5</v>
      </c>
      <c r="AL195" s="24">
        <v>5</v>
      </c>
      <c r="AM195" s="24">
        <v>3</v>
      </c>
      <c r="AN195" s="24">
        <v>5</v>
      </c>
      <c r="AO195" s="24">
        <v>5</v>
      </c>
      <c r="AP195" s="24">
        <v>5</v>
      </c>
      <c r="AQ195" s="24">
        <v>5</v>
      </c>
      <c r="AR195" s="24">
        <v>3</v>
      </c>
      <c r="AS195" s="24">
        <v>1</v>
      </c>
      <c r="AT195" s="24">
        <v>4</v>
      </c>
      <c r="AU195" s="24">
        <v>1</v>
      </c>
      <c r="AV195" s="24">
        <v>1</v>
      </c>
      <c r="AW195" s="24">
        <v>2</v>
      </c>
      <c r="AX195" s="24">
        <v>1</v>
      </c>
      <c r="AY195" s="24">
        <v>2</v>
      </c>
      <c r="AZ195" s="24">
        <v>3</v>
      </c>
      <c r="BA195" s="24">
        <v>1</v>
      </c>
      <c r="BB195" s="23"/>
      <c r="BC195" s="23"/>
      <c r="BD195" s="23"/>
      <c r="BE195" s="24">
        <v>5</v>
      </c>
      <c r="BF195" s="24">
        <v>4</v>
      </c>
      <c r="BG195" s="24">
        <v>3</v>
      </c>
      <c r="BH195" s="24">
        <v>2</v>
      </c>
      <c r="BI195" s="24">
        <v>4</v>
      </c>
      <c r="BJ195" s="24">
        <v>4</v>
      </c>
      <c r="BK195" s="24" t="s">
        <v>85</v>
      </c>
      <c r="BL195" s="24" t="s">
        <v>85</v>
      </c>
      <c r="BM195" s="24" t="s">
        <v>85</v>
      </c>
      <c r="BN195" s="24" t="s">
        <v>85</v>
      </c>
      <c r="BO195" s="24" t="s">
        <v>85</v>
      </c>
      <c r="BP195" s="24" t="s">
        <v>86</v>
      </c>
      <c r="BQ195" s="24" t="s">
        <v>85</v>
      </c>
      <c r="BR195" s="24" t="s">
        <v>86</v>
      </c>
      <c r="BS195" s="24" t="s">
        <v>125</v>
      </c>
      <c r="BT195" s="24" t="s">
        <v>125</v>
      </c>
      <c r="BU195" s="24" t="s">
        <v>85</v>
      </c>
      <c r="BV195" s="24" t="s">
        <v>185</v>
      </c>
      <c r="BW195" s="24" t="s">
        <v>7837</v>
      </c>
      <c r="BX195" s="24" t="s">
        <v>2832</v>
      </c>
      <c r="BY195" s="24" t="s">
        <v>159</v>
      </c>
      <c r="BZ195" s="24" t="s">
        <v>134</v>
      </c>
      <c r="CA195" s="24" t="s">
        <v>109</v>
      </c>
      <c r="CB195" s="24" t="s">
        <v>110</v>
      </c>
      <c r="CC195" s="24" t="s">
        <v>5133</v>
      </c>
      <c r="CD195" s="24" t="s">
        <v>138</v>
      </c>
      <c r="CE195" s="24" t="s">
        <v>7838</v>
      </c>
      <c r="CF195" s="24" t="s">
        <v>114</v>
      </c>
      <c r="CG195" s="24" t="s">
        <v>115</v>
      </c>
      <c r="CH195" s="24" t="s">
        <v>125</v>
      </c>
      <c r="CI195" s="23"/>
      <c r="CJ195" s="23"/>
      <c r="CK195" s="24">
        <v>1</v>
      </c>
      <c r="CL195" s="24">
        <v>3</v>
      </c>
      <c r="CM195" s="24">
        <v>3</v>
      </c>
      <c r="CN195" s="23"/>
    </row>
    <row r="196" spans="1:92" x14ac:dyDescent="0.2">
      <c r="A196" s="25">
        <v>42387.378089618054</v>
      </c>
      <c r="B196" s="24">
        <v>1</v>
      </c>
      <c r="C196" s="24">
        <v>5</v>
      </c>
      <c r="D196" s="24">
        <v>5</v>
      </c>
      <c r="E196" s="24">
        <v>5</v>
      </c>
      <c r="F196" s="24">
        <v>1</v>
      </c>
      <c r="G196" s="24">
        <v>3</v>
      </c>
      <c r="H196" s="24">
        <v>5</v>
      </c>
      <c r="I196" s="24">
        <v>5</v>
      </c>
      <c r="J196" s="24">
        <v>5</v>
      </c>
      <c r="K196" s="24">
        <v>3</v>
      </c>
      <c r="L196" s="24">
        <v>3</v>
      </c>
      <c r="M196" s="24">
        <v>3</v>
      </c>
      <c r="N196" s="24">
        <v>1</v>
      </c>
      <c r="O196" s="24">
        <v>3</v>
      </c>
      <c r="P196" s="24">
        <v>3</v>
      </c>
      <c r="Q196" s="24">
        <v>3</v>
      </c>
      <c r="R196" s="24">
        <v>5</v>
      </c>
      <c r="S196" s="24">
        <v>1</v>
      </c>
      <c r="T196" s="24">
        <v>1</v>
      </c>
      <c r="U196" s="23"/>
      <c r="V196" s="23"/>
      <c r="W196" s="24">
        <v>5</v>
      </c>
      <c r="X196" s="24">
        <v>4</v>
      </c>
      <c r="Y196" s="24">
        <v>3</v>
      </c>
      <c r="Z196" s="24">
        <v>4</v>
      </c>
      <c r="AA196" s="24">
        <v>3</v>
      </c>
      <c r="AB196" s="24">
        <v>2</v>
      </c>
      <c r="AC196" s="24">
        <v>5</v>
      </c>
      <c r="AD196" s="24">
        <v>2</v>
      </c>
      <c r="AE196" s="24">
        <v>4</v>
      </c>
      <c r="AF196" s="24">
        <v>3</v>
      </c>
      <c r="AG196" s="24">
        <v>3</v>
      </c>
      <c r="AH196" s="24">
        <v>3</v>
      </c>
      <c r="AI196" s="24">
        <v>4</v>
      </c>
      <c r="AJ196" s="24">
        <v>1</v>
      </c>
      <c r="AK196" s="24">
        <v>5</v>
      </c>
      <c r="AL196" s="24">
        <v>5</v>
      </c>
      <c r="AM196" s="24">
        <v>1</v>
      </c>
      <c r="AN196" s="24">
        <v>3</v>
      </c>
      <c r="AO196" s="24">
        <v>5</v>
      </c>
      <c r="AP196" s="24">
        <v>5</v>
      </c>
      <c r="AQ196" s="24">
        <v>5</v>
      </c>
      <c r="AR196" s="24">
        <v>3</v>
      </c>
      <c r="AS196" s="24">
        <v>1</v>
      </c>
      <c r="AT196" s="24">
        <v>3</v>
      </c>
      <c r="AU196" s="24">
        <v>1</v>
      </c>
      <c r="AV196" s="24">
        <v>3</v>
      </c>
      <c r="AW196" s="24">
        <v>5</v>
      </c>
      <c r="AX196" s="24">
        <v>3</v>
      </c>
      <c r="AY196" s="24">
        <v>5</v>
      </c>
      <c r="AZ196" s="24">
        <v>2</v>
      </c>
      <c r="BA196" s="24">
        <v>1</v>
      </c>
      <c r="BB196" s="23"/>
      <c r="BC196" s="23"/>
      <c r="BD196" s="23"/>
      <c r="BE196" s="24">
        <v>4</v>
      </c>
      <c r="BF196" s="24">
        <v>5</v>
      </c>
      <c r="BG196" s="24">
        <v>5</v>
      </c>
      <c r="BH196" s="24">
        <v>3</v>
      </c>
      <c r="BI196" s="24">
        <v>3</v>
      </c>
      <c r="BJ196" s="24">
        <v>3</v>
      </c>
      <c r="BK196" s="24" t="s">
        <v>85</v>
      </c>
      <c r="BL196" s="24" t="s">
        <v>85</v>
      </c>
      <c r="BM196" s="24" t="s">
        <v>85</v>
      </c>
      <c r="BN196" s="24" t="s">
        <v>85</v>
      </c>
      <c r="BO196" s="24" t="s">
        <v>85</v>
      </c>
      <c r="BP196" s="24" t="s">
        <v>86</v>
      </c>
      <c r="BQ196" s="24" t="s">
        <v>85</v>
      </c>
      <c r="BR196" s="24" t="s">
        <v>125</v>
      </c>
      <c r="BS196" s="24" t="s">
        <v>125</v>
      </c>
      <c r="BT196" s="24" t="s">
        <v>125</v>
      </c>
      <c r="BU196" s="24" t="s">
        <v>85</v>
      </c>
      <c r="BV196" s="24" t="s">
        <v>271</v>
      </c>
      <c r="BW196" s="24" t="s">
        <v>105</v>
      </c>
      <c r="BX196" s="24" t="s">
        <v>106</v>
      </c>
      <c r="BY196" s="24" t="s">
        <v>159</v>
      </c>
      <c r="BZ196" s="24" t="s">
        <v>160</v>
      </c>
      <c r="CA196" s="24" t="s">
        <v>109</v>
      </c>
      <c r="CB196" s="24" t="s">
        <v>110</v>
      </c>
      <c r="CC196" s="24" t="s">
        <v>111</v>
      </c>
      <c r="CD196" s="24" t="s">
        <v>7543</v>
      </c>
      <c r="CE196" s="24" t="s">
        <v>3175</v>
      </c>
      <c r="CF196" s="24" t="s">
        <v>114</v>
      </c>
      <c r="CG196" s="24" t="s">
        <v>115</v>
      </c>
      <c r="CH196" s="24" t="s">
        <v>125</v>
      </c>
      <c r="CI196" s="23"/>
      <c r="CJ196" s="24" t="s">
        <v>7839</v>
      </c>
      <c r="CK196" s="24">
        <v>5</v>
      </c>
      <c r="CL196" s="24">
        <v>5</v>
      </c>
      <c r="CM196" s="24">
        <v>1</v>
      </c>
      <c r="CN196" s="23"/>
    </row>
    <row r="197" spans="1:92" x14ac:dyDescent="0.2">
      <c r="A197" s="25">
        <v>42387.394416215277</v>
      </c>
      <c r="B197" s="24">
        <v>1</v>
      </c>
      <c r="C197" s="24">
        <v>5</v>
      </c>
      <c r="D197" s="24">
        <v>4</v>
      </c>
      <c r="E197" s="24">
        <v>1</v>
      </c>
      <c r="F197" s="24">
        <v>1</v>
      </c>
      <c r="G197" s="24">
        <v>5</v>
      </c>
      <c r="H197" s="24">
        <v>1</v>
      </c>
      <c r="I197" s="24">
        <v>5</v>
      </c>
      <c r="J197" s="24">
        <v>5</v>
      </c>
      <c r="K197" s="24">
        <v>2</v>
      </c>
      <c r="L197" s="24">
        <v>3</v>
      </c>
      <c r="M197" s="24">
        <v>1</v>
      </c>
      <c r="N197" s="24">
        <v>1</v>
      </c>
      <c r="O197" s="24">
        <v>5</v>
      </c>
      <c r="P197" s="24">
        <v>1</v>
      </c>
      <c r="Q197" s="24">
        <v>2</v>
      </c>
      <c r="R197" s="24">
        <v>5</v>
      </c>
      <c r="S197" s="24">
        <v>1</v>
      </c>
      <c r="T197" s="24">
        <v>2</v>
      </c>
      <c r="U197" s="23"/>
      <c r="V197" s="23"/>
      <c r="W197" s="24">
        <v>5</v>
      </c>
      <c r="X197" s="24">
        <v>4</v>
      </c>
      <c r="Y197" s="24">
        <v>5</v>
      </c>
      <c r="Z197" s="24">
        <v>4</v>
      </c>
      <c r="AA197" s="24">
        <v>4</v>
      </c>
      <c r="AB197" s="24">
        <v>5</v>
      </c>
      <c r="AC197" s="24">
        <v>4</v>
      </c>
      <c r="AD197" s="24">
        <v>1</v>
      </c>
      <c r="AE197" s="24">
        <v>2</v>
      </c>
      <c r="AF197" s="24">
        <v>1</v>
      </c>
      <c r="AG197" s="24">
        <v>1</v>
      </c>
      <c r="AH197" s="24">
        <v>5</v>
      </c>
      <c r="AI197" s="24">
        <v>5</v>
      </c>
      <c r="AJ197" s="24">
        <v>2</v>
      </c>
      <c r="AK197" s="24">
        <v>5</v>
      </c>
      <c r="AL197" s="24">
        <v>2</v>
      </c>
      <c r="AM197" s="24">
        <v>1</v>
      </c>
      <c r="AN197" s="24">
        <v>5</v>
      </c>
      <c r="AO197" s="24">
        <v>1</v>
      </c>
      <c r="AP197" s="24">
        <v>5</v>
      </c>
      <c r="AQ197" s="24">
        <v>5</v>
      </c>
      <c r="AR197" s="24">
        <v>2</v>
      </c>
      <c r="AS197" s="24">
        <v>2</v>
      </c>
      <c r="AT197" s="24">
        <v>2</v>
      </c>
      <c r="AU197" s="24">
        <v>3</v>
      </c>
      <c r="AV197" s="24">
        <v>5</v>
      </c>
      <c r="AW197" s="24">
        <v>1</v>
      </c>
      <c r="AX197" s="24">
        <v>2</v>
      </c>
      <c r="AY197" s="24">
        <v>5</v>
      </c>
      <c r="AZ197" s="24">
        <v>1</v>
      </c>
      <c r="BA197" s="24">
        <v>2</v>
      </c>
      <c r="BB197" s="23"/>
      <c r="BC197" s="23"/>
      <c r="BD197" s="23"/>
      <c r="BE197" s="24">
        <v>5</v>
      </c>
      <c r="BF197" s="24">
        <v>5</v>
      </c>
      <c r="BG197" s="24">
        <v>3</v>
      </c>
      <c r="BH197" s="24">
        <v>4</v>
      </c>
      <c r="BI197" s="24">
        <v>3</v>
      </c>
      <c r="BJ197" s="24">
        <v>5</v>
      </c>
      <c r="BK197" s="24" t="s">
        <v>86</v>
      </c>
      <c r="BL197" s="24" t="s">
        <v>86</v>
      </c>
      <c r="BM197" s="24" t="s">
        <v>85</v>
      </c>
      <c r="BN197" s="24" t="s">
        <v>85</v>
      </c>
      <c r="BO197" s="24" t="s">
        <v>85</v>
      </c>
      <c r="BP197" s="24" t="s">
        <v>85</v>
      </c>
      <c r="BQ197" s="24" t="s">
        <v>86</v>
      </c>
      <c r="BR197" s="24" t="s">
        <v>86</v>
      </c>
      <c r="BS197" s="24" t="s">
        <v>85</v>
      </c>
      <c r="BT197" s="24" t="s">
        <v>85</v>
      </c>
      <c r="BU197" s="24" t="s">
        <v>85</v>
      </c>
      <c r="BV197" s="24" t="s">
        <v>271</v>
      </c>
      <c r="BW197" s="24" t="s">
        <v>105</v>
      </c>
      <c r="BX197" s="24" t="s">
        <v>106</v>
      </c>
      <c r="BY197" s="24" t="s">
        <v>159</v>
      </c>
      <c r="BZ197" s="24" t="s">
        <v>160</v>
      </c>
      <c r="CA197" s="24" t="s">
        <v>109</v>
      </c>
      <c r="CB197" s="24" t="s">
        <v>110</v>
      </c>
      <c r="CC197" s="24" t="s">
        <v>7840</v>
      </c>
      <c r="CD197" s="24" t="s">
        <v>164</v>
      </c>
      <c r="CE197" s="24" t="s">
        <v>622</v>
      </c>
      <c r="CF197" s="24" t="s">
        <v>114</v>
      </c>
      <c r="CG197" s="24" t="s">
        <v>115</v>
      </c>
      <c r="CH197" s="24" t="s">
        <v>85</v>
      </c>
      <c r="CI197" s="23"/>
      <c r="CJ197" s="23"/>
      <c r="CK197" s="24">
        <v>2</v>
      </c>
      <c r="CL197" s="24">
        <v>3</v>
      </c>
      <c r="CM197" s="24">
        <v>2</v>
      </c>
      <c r="CN197" s="23"/>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Q32" sqref="Q32"/>
    </sheetView>
  </sheetViews>
  <sheetFormatPr defaultRowHeight="12.75" x14ac:dyDescent="0.2"/>
  <cols>
    <col min="2" max="2" width="27.140625" customWidth="1"/>
  </cols>
  <sheetData>
    <row r="1" spans="1:5" ht="17.25" x14ac:dyDescent="0.2">
      <c r="A1" s="9" t="str">
        <f>"'Form responses'!"</f>
        <v>'Form responses'!</v>
      </c>
      <c r="B1" s="7" t="s">
        <v>75</v>
      </c>
    </row>
    <row r="2" spans="1:5" x14ac:dyDescent="0.2">
      <c r="A2" s="6" t="s">
        <v>7420</v>
      </c>
      <c r="B2" s="16">
        <f ca="1">COUNTA(INDIRECT($A$1&amp;$A3&amp;":"&amp;$A3))-1</f>
        <v>179</v>
      </c>
      <c r="C2" s="6" t="s">
        <v>7393</v>
      </c>
      <c r="D2" s="6" t="s">
        <v>7394</v>
      </c>
      <c r="E2" s="17" t="s">
        <v>7505</v>
      </c>
    </row>
    <row r="3" spans="1:5" x14ac:dyDescent="0.2">
      <c r="A3" s="6" t="s">
        <v>7498</v>
      </c>
      <c r="B3" s="3" t="s">
        <v>7555</v>
      </c>
      <c r="C3" s="4">
        <f t="shared" ref="C3:C8" ca="1" si="0">COUNTIF(INDIRECT($A$1&amp;$A3&amp;":"&amp;$A3),"*"&amp;B3&amp;"*")</f>
        <v>2</v>
      </c>
      <c r="D3" s="5">
        <f t="shared" ref="D3:D8" ca="1" si="1">C3/B$2</f>
        <v>1.11731843575419E-2</v>
      </c>
      <c r="E3" s="17">
        <f t="shared" ref="E3:E8" ca="1" si="2">COUNTIF(INDIRECT($A$1&amp;$A3&amp;":"&amp;$A3),B3&amp;"*")</f>
        <v>1</v>
      </c>
    </row>
    <row r="4" spans="1:5" x14ac:dyDescent="0.2">
      <c r="A4" s="6" t="s">
        <v>7498</v>
      </c>
      <c r="B4" s="3" t="s">
        <v>7395</v>
      </c>
      <c r="C4" s="4">
        <f t="shared" ca="1" si="0"/>
        <v>2</v>
      </c>
      <c r="D4" s="5">
        <f t="shared" ca="1" si="1"/>
        <v>1.11731843575419E-2</v>
      </c>
      <c r="E4" s="17">
        <f t="shared" ca="1" si="2"/>
        <v>2</v>
      </c>
    </row>
    <row r="5" spans="1:5" x14ac:dyDescent="0.2">
      <c r="A5" s="6" t="s">
        <v>7498</v>
      </c>
      <c r="B5" s="3" t="s">
        <v>187</v>
      </c>
      <c r="C5" s="4">
        <f t="shared" ca="1" si="0"/>
        <v>6</v>
      </c>
      <c r="D5" s="5">
        <f t="shared" ca="1" si="1"/>
        <v>3.3519553072625698E-2</v>
      </c>
      <c r="E5" s="17">
        <f t="shared" ca="1" si="2"/>
        <v>4</v>
      </c>
    </row>
    <row r="6" spans="1:5" x14ac:dyDescent="0.2">
      <c r="A6" s="6" t="s">
        <v>7498</v>
      </c>
      <c r="B6" s="3" t="s">
        <v>528</v>
      </c>
      <c r="C6" s="4">
        <f t="shared" ca="1" si="0"/>
        <v>8</v>
      </c>
      <c r="D6" s="5">
        <f t="shared" ca="1" si="1"/>
        <v>4.4692737430167599E-2</v>
      </c>
      <c r="E6" s="17">
        <f t="shared" ca="1" si="2"/>
        <v>5</v>
      </c>
    </row>
    <row r="7" spans="1:5" x14ac:dyDescent="0.2">
      <c r="A7" s="6" t="s">
        <v>7498</v>
      </c>
      <c r="B7" s="3" t="s">
        <v>1201</v>
      </c>
      <c r="C7" s="4">
        <f t="shared" ca="1" si="0"/>
        <v>9</v>
      </c>
      <c r="D7" s="5">
        <f t="shared" ca="1" si="1"/>
        <v>5.027932960893855E-2</v>
      </c>
      <c r="E7" s="17">
        <f t="shared" ca="1" si="2"/>
        <v>7</v>
      </c>
    </row>
    <row r="8" spans="1:5" x14ac:dyDescent="0.2">
      <c r="A8" s="6" t="s">
        <v>7498</v>
      </c>
      <c r="B8" s="3" t="s">
        <v>4868</v>
      </c>
      <c r="C8" s="4">
        <f t="shared" ca="1" si="0"/>
        <v>13</v>
      </c>
      <c r="D8" s="5">
        <f t="shared" ca="1" si="1"/>
        <v>7.2625698324022353E-2</v>
      </c>
      <c r="E8" s="17">
        <f t="shared" ca="1" si="2"/>
        <v>13</v>
      </c>
    </row>
    <row r="9" spans="1:5" x14ac:dyDescent="0.2">
      <c r="B9" s="3"/>
      <c r="C9" s="4"/>
      <c r="D9" s="5"/>
    </row>
    <row r="10" spans="1:5" x14ac:dyDescent="0.2">
      <c r="B10" s="3"/>
      <c r="C10" s="4"/>
      <c r="D10" s="5"/>
    </row>
  </sheetData>
  <sortState ref="A3:E8">
    <sortCondition ref="C3:C8"/>
  </sortState>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A6" sqref="A6"/>
    </sheetView>
  </sheetViews>
  <sheetFormatPr defaultRowHeight="12.75" x14ac:dyDescent="0.2"/>
  <sheetData>
    <row r="1" spans="1:5" ht="17.25" x14ac:dyDescent="0.2">
      <c r="A1" s="9" t="str">
        <f>"'Form responses'!"</f>
        <v>'Form responses'!</v>
      </c>
      <c r="B1" s="7" t="s">
        <v>76</v>
      </c>
    </row>
    <row r="2" spans="1:5" x14ac:dyDescent="0.2">
      <c r="A2" s="6" t="s">
        <v>7420</v>
      </c>
      <c r="B2" s="16">
        <f ca="1">COUNTA(INDIRECT($A$1&amp;$A3&amp;":"&amp;$A3))-1</f>
        <v>195</v>
      </c>
      <c r="C2" s="6" t="s">
        <v>7393</v>
      </c>
      <c r="D2" s="6" t="s">
        <v>7394</v>
      </c>
    </row>
    <row r="3" spans="1:5" x14ac:dyDescent="0.2">
      <c r="A3" s="6" t="s">
        <v>8123</v>
      </c>
      <c r="B3" s="3" t="s">
        <v>107</v>
      </c>
      <c r="C3" s="4">
        <f ca="1">COUNTIF(INDIRECT($A$1&amp;$A3&amp;":"&amp;$A3),B3)</f>
        <v>95</v>
      </c>
      <c r="D3" s="27">
        <f ca="1">C3/B$2</f>
        <v>0.48717948717948717</v>
      </c>
      <c r="E3" t="str">
        <f ca="1">B3&amp; " (n. "&amp;C3&amp;")"</f>
        <v>Female (n. 95)</v>
      </c>
    </row>
    <row r="4" spans="1:5" x14ac:dyDescent="0.2">
      <c r="A4" s="6" t="s">
        <v>8123</v>
      </c>
      <c r="B4" s="3" t="s">
        <v>159</v>
      </c>
      <c r="C4" s="4">
        <f ca="1">COUNTIF(INDIRECT($A$1&amp;$A4&amp;":"&amp;$A4),B4)</f>
        <v>99</v>
      </c>
      <c r="D4" s="27">
        <f t="shared" ref="D4:D5" ca="1" si="0">C4/B$2</f>
        <v>0.50769230769230766</v>
      </c>
      <c r="E4" t="str">
        <f ca="1">B4&amp; " (n. "&amp;C4&amp;")"</f>
        <v>Male (n. 99)</v>
      </c>
    </row>
    <row r="5" spans="1:5" x14ac:dyDescent="0.2">
      <c r="A5" s="6" t="s">
        <v>8123</v>
      </c>
      <c r="B5" s="3" t="s">
        <v>7396</v>
      </c>
      <c r="C5" s="26">
        <f ca="1">B2-(C3+C4)</f>
        <v>1</v>
      </c>
      <c r="D5" s="27">
        <f t="shared" ca="1" si="0"/>
        <v>5.1282051282051282E-3</v>
      </c>
      <c r="E5" t="str">
        <f ca="1">B5&amp; " (n. "&amp;C5&amp;")"</f>
        <v>Other (n. 1)</v>
      </c>
    </row>
    <row r="6" spans="1:5" x14ac:dyDescent="0.2">
      <c r="B6" s="3"/>
      <c r="C6" s="4"/>
      <c r="D6" s="5"/>
    </row>
    <row r="7" spans="1:5" x14ac:dyDescent="0.2">
      <c r="B7" s="3"/>
      <c r="C7" s="4"/>
      <c r="D7" s="5"/>
    </row>
    <row r="8" spans="1:5" x14ac:dyDescent="0.2">
      <c r="B8" s="3"/>
      <c r="C8" s="4"/>
      <c r="D8" s="5"/>
    </row>
    <row r="9" spans="1:5" x14ac:dyDescent="0.2">
      <c r="B9" s="3"/>
      <c r="C9" s="4"/>
      <c r="D9" s="5"/>
    </row>
    <row r="15" spans="1:5" ht="17.25" x14ac:dyDescent="0.2">
      <c r="A15" s="9" t="str">
        <f>"'Form responses 2014'!"</f>
        <v>'Form responses 2014'!</v>
      </c>
      <c r="B15" s="7" t="s">
        <v>76</v>
      </c>
    </row>
    <row r="16" spans="1:5" x14ac:dyDescent="0.2">
      <c r="A16" s="6" t="s">
        <v>7420</v>
      </c>
      <c r="B16" s="16">
        <f ca="1">COUNTA(INDIRECT($A$15&amp;$A17&amp;":"&amp;$A17))-1</f>
        <v>246</v>
      </c>
      <c r="C16" s="6" t="s">
        <v>7393</v>
      </c>
      <c r="D16" s="6" t="s">
        <v>7394</v>
      </c>
    </row>
    <row r="17" spans="1:5" x14ac:dyDescent="0.2">
      <c r="A17" s="6" t="s">
        <v>8123</v>
      </c>
      <c r="B17" s="3" t="s">
        <v>107</v>
      </c>
      <c r="C17" s="4">
        <f ca="1">COUNTIF(INDIRECT($A$15&amp;$A17&amp;":"&amp;$A17),B17)</f>
        <v>123</v>
      </c>
      <c r="D17" s="27">
        <f ca="1">C17/B$16</f>
        <v>0.5</v>
      </c>
      <c r="E17" t="str">
        <f ca="1">B17&amp; " (n. "&amp;C17&amp;")"</f>
        <v>Female (n. 123)</v>
      </c>
    </row>
    <row r="18" spans="1:5" x14ac:dyDescent="0.2">
      <c r="A18" s="6" t="s">
        <v>8123</v>
      </c>
      <c r="B18" s="3" t="s">
        <v>159</v>
      </c>
      <c r="C18" s="4">
        <f t="shared" ref="C18" ca="1" si="1">COUNTIF(INDIRECT($A$15&amp;$A18&amp;":"&amp;$A18),B18)</f>
        <v>122</v>
      </c>
      <c r="D18" s="27">
        <f t="shared" ref="D18:D19" ca="1" si="2">C18/B$16</f>
        <v>0.49593495934959347</v>
      </c>
      <c r="E18" t="str">
        <f ca="1">B18&amp; " (n. "&amp;C18&amp;")"</f>
        <v>Male (n. 122)</v>
      </c>
    </row>
    <row r="19" spans="1:5" x14ac:dyDescent="0.2">
      <c r="A19" s="6" t="s">
        <v>8123</v>
      </c>
      <c r="B19" s="3" t="s">
        <v>7396</v>
      </c>
      <c r="C19" s="26">
        <f ca="1">B16-(C17+C18)</f>
        <v>1</v>
      </c>
      <c r="D19" s="27">
        <f t="shared" ca="1" si="2"/>
        <v>4.0650406504065045E-3</v>
      </c>
      <c r="E19" t="str">
        <f ca="1">B19&amp; " (n. "&amp;C19&amp;")"</f>
        <v>Other (n. 1)</v>
      </c>
    </row>
  </sheetData>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election activeCell="A9" sqref="A9"/>
    </sheetView>
  </sheetViews>
  <sheetFormatPr defaultRowHeight="12.75" x14ac:dyDescent="0.2"/>
  <sheetData>
    <row r="1" spans="1:4" ht="17.25" x14ac:dyDescent="0.2">
      <c r="A1" s="9" t="str">
        <f>"'Form responses'!"</f>
        <v>'Form responses'!</v>
      </c>
      <c r="B1" s="7" t="s">
        <v>77</v>
      </c>
    </row>
    <row r="2" spans="1:4" x14ac:dyDescent="0.2">
      <c r="A2" s="6" t="s">
        <v>7420</v>
      </c>
      <c r="B2" s="16">
        <f ca="1">COUNTA(INDIRECT($A$1&amp;$A3&amp;":"&amp;$A3))-1</f>
        <v>196</v>
      </c>
      <c r="C2" s="6" t="s">
        <v>7393</v>
      </c>
      <c r="D2" s="6" t="s">
        <v>7394</v>
      </c>
    </row>
    <row r="3" spans="1:4" x14ac:dyDescent="0.2">
      <c r="A3" s="6" t="s">
        <v>7499</v>
      </c>
      <c r="B3" s="3" t="s">
        <v>3547</v>
      </c>
      <c r="C3" s="4">
        <f ca="1">COUNTIF(INDIRECT($A$1&amp;$A3&amp;":"&amp;$A3),B3)</f>
        <v>4</v>
      </c>
      <c r="D3" s="27">
        <f ca="1">C3/B$2</f>
        <v>2.0408163265306121E-2</v>
      </c>
    </row>
    <row r="4" spans="1:4" x14ac:dyDescent="0.2">
      <c r="A4" s="6" t="s">
        <v>7499</v>
      </c>
      <c r="B4" s="3" t="s">
        <v>108</v>
      </c>
      <c r="C4" s="4">
        <f t="shared" ref="C4:C8" ca="1" si="0">COUNTIF(INDIRECT($A$1&amp;$A4&amp;":"&amp;$A4),B4)</f>
        <v>35</v>
      </c>
      <c r="D4" s="27">
        <f t="shared" ref="D4:D8" ca="1" si="1">C4/B$2</f>
        <v>0.17857142857142858</v>
      </c>
    </row>
    <row r="5" spans="1:4" x14ac:dyDescent="0.2">
      <c r="A5" s="6" t="s">
        <v>7499</v>
      </c>
      <c r="B5" s="3" t="s">
        <v>160</v>
      </c>
      <c r="C5" s="4">
        <f t="shared" ca="1" si="0"/>
        <v>59</v>
      </c>
      <c r="D5" s="27">
        <f t="shared" ca="1" si="1"/>
        <v>0.30102040816326531</v>
      </c>
    </row>
    <row r="6" spans="1:4" x14ac:dyDescent="0.2">
      <c r="A6" s="6" t="s">
        <v>7499</v>
      </c>
      <c r="B6" s="3" t="s">
        <v>134</v>
      </c>
      <c r="C6" s="4">
        <f t="shared" ca="1" si="0"/>
        <v>72</v>
      </c>
      <c r="D6" s="27">
        <f t="shared" ca="1" si="1"/>
        <v>0.36734693877551022</v>
      </c>
    </row>
    <row r="7" spans="1:4" x14ac:dyDescent="0.2">
      <c r="A7" s="6" t="s">
        <v>7499</v>
      </c>
      <c r="B7" s="3" t="s">
        <v>679</v>
      </c>
      <c r="C7" s="4">
        <f t="shared" ca="1" si="0"/>
        <v>26</v>
      </c>
      <c r="D7" s="27">
        <f t="shared" ca="1" si="1"/>
        <v>0.1326530612244898</v>
      </c>
    </row>
    <row r="8" spans="1:4" x14ac:dyDescent="0.2">
      <c r="A8" s="6" t="s">
        <v>7499</v>
      </c>
      <c r="B8" s="3" t="s">
        <v>189</v>
      </c>
      <c r="C8" s="4">
        <f t="shared" ca="1" si="0"/>
        <v>0</v>
      </c>
      <c r="D8" s="27">
        <f t="shared" ca="1" si="1"/>
        <v>0</v>
      </c>
    </row>
    <row r="9" spans="1:4" x14ac:dyDescent="0.2">
      <c r="B9" s="3"/>
      <c r="C9" s="4"/>
      <c r="D9" s="5"/>
    </row>
    <row r="10" spans="1:4" x14ac:dyDescent="0.2">
      <c r="B10" s="3"/>
      <c r="C10" s="4"/>
      <c r="D10" s="5"/>
    </row>
    <row r="11" spans="1:4" x14ac:dyDescent="0.2">
      <c r="B11" s="3"/>
      <c r="C11" s="4"/>
      <c r="D11" s="5"/>
    </row>
    <row r="12" spans="1:4" x14ac:dyDescent="0.2">
      <c r="B12" s="3"/>
      <c r="C12" s="4"/>
      <c r="D12" s="5"/>
    </row>
    <row r="13" spans="1:4" x14ac:dyDescent="0.2">
      <c r="B13" s="3"/>
      <c r="C13" s="4"/>
      <c r="D13" s="5"/>
    </row>
    <row r="14" spans="1:4" x14ac:dyDescent="0.2">
      <c r="B14" s="3"/>
      <c r="C14" s="4"/>
      <c r="D14" s="5"/>
    </row>
    <row r="15" spans="1:4" ht="17.25" x14ac:dyDescent="0.2">
      <c r="A15" s="9" t="str">
        <f>"'Form responses 2014'!"</f>
        <v>'Form responses 2014'!</v>
      </c>
      <c r="B15" s="7" t="s">
        <v>77</v>
      </c>
    </row>
    <row r="16" spans="1:4" x14ac:dyDescent="0.2">
      <c r="A16" s="6" t="s">
        <v>7420</v>
      </c>
      <c r="B16" s="16">
        <f ca="1">COUNTA(INDIRECT($A$15&amp;$A17&amp;":"&amp;$A17))-1</f>
        <v>248</v>
      </c>
      <c r="C16" s="6" t="s">
        <v>7393</v>
      </c>
      <c r="D16" s="6" t="s">
        <v>7394</v>
      </c>
    </row>
    <row r="17" spans="1:4" x14ac:dyDescent="0.2">
      <c r="A17" s="6" t="s">
        <v>7499</v>
      </c>
      <c r="B17" s="3" t="s">
        <v>3547</v>
      </c>
      <c r="C17" s="4">
        <f ca="1">COUNTIF(INDIRECT($A$15&amp;$A17&amp;":"&amp;$A17),B17)</f>
        <v>1</v>
      </c>
      <c r="D17" s="27">
        <f ca="1">C17/B$16</f>
        <v>4.0322580645161289E-3</v>
      </c>
    </row>
    <row r="18" spans="1:4" x14ac:dyDescent="0.2">
      <c r="A18" s="6" t="s">
        <v>7499</v>
      </c>
      <c r="B18" s="3" t="s">
        <v>108</v>
      </c>
      <c r="C18" s="4">
        <f t="shared" ref="C18:C22" ca="1" si="2">COUNTIF(INDIRECT($A$15&amp;$A18&amp;":"&amp;$A18),B18)</f>
        <v>36</v>
      </c>
      <c r="D18" s="27">
        <f t="shared" ref="D18:D22" ca="1" si="3">C18/B$16</f>
        <v>0.14516129032258066</v>
      </c>
    </row>
    <row r="19" spans="1:4" x14ac:dyDescent="0.2">
      <c r="A19" s="6" t="s">
        <v>7499</v>
      </c>
      <c r="B19" s="3" t="s">
        <v>160</v>
      </c>
      <c r="C19" s="4">
        <f t="shared" ca="1" si="2"/>
        <v>75</v>
      </c>
      <c r="D19" s="27">
        <f t="shared" ca="1" si="3"/>
        <v>0.30241935483870969</v>
      </c>
    </row>
    <row r="20" spans="1:4" x14ac:dyDescent="0.2">
      <c r="A20" s="6" t="s">
        <v>7499</v>
      </c>
      <c r="B20" s="3" t="s">
        <v>134</v>
      </c>
      <c r="C20" s="4">
        <f t="shared" ca="1" si="2"/>
        <v>79</v>
      </c>
      <c r="D20" s="27">
        <f t="shared" ca="1" si="3"/>
        <v>0.31854838709677419</v>
      </c>
    </row>
    <row r="21" spans="1:4" x14ac:dyDescent="0.2">
      <c r="A21" s="6" t="s">
        <v>7499</v>
      </c>
      <c r="B21" s="3" t="s">
        <v>679</v>
      </c>
      <c r="C21" s="4">
        <f t="shared" ca="1" si="2"/>
        <v>54</v>
      </c>
      <c r="D21" s="27">
        <f t="shared" ca="1" si="3"/>
        <v>0.21774193548387097</v>
      </c>
    </row>
    <row r="22" spans="1:4" x14ac:dyDescent="0.2">
      <c r="A22" s="6" t="s">
        <v>7499</v>
      </c>
      <c r="B22" s="3" t="s">
        <v>189</v>
      </c>
      <c r="C22" s="4">
        <f t="shared" ca="1" si="2"/>
        <v>3</v>
      </c>
      <c r="D22" s="27">
        <f t="shared" ca="1" si="3"/>
        <v>1.2096774193548387E-2</v>
      </c>
    </row>
  </sheetData>
  <sortState ref="B2:D7">
    <sortCondition ref="B2:B7"/>
  </sortState>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A4" sqref="A4:A9"/>
    </sheetView>
  </sheetViews>
  <sheetFormatPr defaultRowHeight="12.75" x14ac:dyDescent="0.2"/>
  <sheetData>
    <row r="1" spans="1:5" ht="17.25" x14ac:dyDescent="0.2">
      <c r="A1" s="9" t="str">
        <f>"'Form responses'!"</f>
        <v>'Form responses'!</v>
      </c>
      <c r="B1" s="7" t="s">
        <v>78</v>
      </c>
    </row>
    <row r="2" spans="1:5" x14ac:dyDescent="0.2">
      <c r="A2" s="6" t="s">
        <v>7420</v>
      </c>
      <c r="B2" s="16">
        <f ca="1">COUNTA(INDIRECT($A$1&amp;$A3&amp;":"&amp;$A3))-1</f>
        <v>195</v>
      </c>
      <c r="C2" s="6" t="s">
        <v>7393</v>
      </c>
      <c r="D2" s="6" t="s">
        <v>7394</v>
      </c>
      <c r="E2" s="17" t="s">
        <v>7505</v>
      </c>
    </row>
    <row r="3" spans="1:5" x14ac:dyDescent="0.2">
      <c r="A3" s="6" t="s">
        <v>7500</v>
      </c>
      <c r="B3" s="3" t="s">
        <v>109</v>
      </c>
      <c r="C3" s="4">
        <f t="shared" ref="C3:C9" ca="1" si="0">COUNTIF(INDIRECT($A$1&amp;$A3&amp;":"&amp;$A3),"*"&amp;B3&amp;"*")</f>
        <v>149</v>
      </c>
      <c r="D3" s="27">
        <f t="shared" ref="D3:D9" ca="1" si="1">C3/B$2</f>
        <v>0.76410256410256405</v>
      </c>
      <c r="E3" s="17">
        <f t="shared" ref="E3:E9" ca="1" si="2">COUNTIF(INDIRECT($A$1&amp;$A3&amp;":"&amp;$A3),B3&amp;"*")</f>
        <v>149</v>
      </c>
    </row>
    <row r="4" spans="1:5" x14ac:dyDescent="0.2">
      <c r="A4" s="6" t="s">
        <v>7500</v>
      </c>
      <c r="B4" s="3" t="s">
        <v>3422</v>
      </c>
      <c r="C4" s="4">
        <f t="shared" ca="1" si="0"/>
        <v>0</v>
      </c>
      <c r="D4" s="27">
        <f t="shared" ca="1" si="1"/>
        <v>0</v>
      </c>
      <c r="E4" s="17">
        <f t="shared" ca="1" si="2"/>
        <v>0</v>
      </c>
    </row>
    <row r="5" spans="1:5" x14ac:dyDescent="0.2">
      <c r="A5" s="6" t="s">
        <v>7500</v>
      </c>
      <c r="B5" s="3" t="s">
        <v>7396</v>
      </c>
      <c r="C5" s="4">
        <f t="shared" ca="1" si="0"/>
        <v>8</v>
      </c>
      <c r="D5" s="27">
        <f t="shared" ca="1" si="1"/>
        <v>4.1025641025641026E-2</v>
      </c>
      <c r="E5" s="17">
        <f t="shared" ca="1" si="2"/>
        <v>8</v>
      </c>
    </row>
    <row r="6" spans="1:5" x14ac:dyDescent="0.2">
      <c r="A6" s="6" t="s">
        <v>7500</v>
      </c>
      <c r="B6" s="3" t="s">
        <v>502</v>
      </c>
      <c r="C6" s="4">
        <f t="shared" ca="1" si="0"/>
        <v>8</v>
      </c>
      <c r="D6" s="27">
        <f t="shared" ca="1" si="1"/>
        <v>4.1025641025641026E-2</v>
      </c>
      <c r="E6" s="17">
        <f t="shared" ca="1" si="2"/>
        <v>8</v>
      </c>
    </row>
    <row r="7" spans="1:5" x14ac:dyDescent="0.2">
      <c r="A7" s="6" t="s">
        <v>7500</v>
      </c>
      <c r="B7" s="3" t="s">
        <v>135</v>
      </c>
      <c r="C7" s="4">
        <f t="shared" ca="1" si="0"/>
        <v>4</v>
      </c>
      <c r="D7" s="27">
        <f t="shared" ca="1" si="1"/>
        <v>2.0512820512820513E-2</v>
      </c>
      <c r="E7" s="17">
        <f t="shared" ca="1" si="2"/>
        <v>4</v>
      </c>
    </row>
    <row r="8" spans="1:5" x14ac:dyDescent="0.2">
      <c r="A8" s="6" t="s">
        <v>7500</v>
      </c>
      <c r="B8" s="3" t="s">
        <v>415</v>
      </c>
      <c r="C8" s="4">
        <f t="shared" ca="1" si="0"/>
        <v>22</v>
      </c>
      <c r="D8" s="27">
        <f t="shared" ca="1" si="1"/>
        <v>0.11282051282051282</v>
      </c>
      <c r="E8" s="17">
        <f t="shared" ca="1" si="2"/>
        <v>22</v>
      </c>
    </row>
    <row r="9" spans="1:5" x14ac:dyDescent="0.2">
      <c r="A9" s="6" t="s">
        <v>7500</v>
      </c>
      <c r="B9" s="3" t="s">
        <v>218</v>
      </c>
      <c r="C9" s="4">
        <f t="shared" ca="1" si="0"/>
        <v>7</v>
      </c>
      <c r="D9" s="27">
        <f t="shared" ca="1" si="1"/>
        <v>3.5897435897435895E-2</v>
      </c>
      <c r="E9" s="17">
        <f t="shared" ca="1" si="2"/>
        <v>7</v>
      </c>
    </row>
    <row r="10" spans="1:5" x14ac:dyDescent="0.2">
      <c r="B10" s="3"/>
      <c r="C10" s="4"/>
      <c r="D10" s="5"/>
    </row>
    <row r="11" spans="1:5" x14ac:dyDescent="0.2">
      <c r="B11" s="3"/>
      <c r="C11" s="4"/>
      <c r="D11" s="5"/>
    </row>
    <row r="12" spans="1:5" x14ac:dyDescent="0.2">
      <c r="B12" s="3"/>
      <c r="C12" s="4"/>
      <c r="D12" s="5"/>
    </row>
    <row r="13" spans="1:5" x14ac:dyDescent="0.2">
      <c r="B13" s="3"/>
      <c r="C13" s="4"/>
      <c r="D13" s="5"/>
    </row>
    <row r="14" spans="1:5" x14ac:dyDescent="0.2">
      <c r="B14" s="3"/>
      <c r="C14" s="4"/>
      <c r="D14" s="5"/>
    </row>
    <row r="15" spans="1:5" ht="17.25" x14ac:dyDescent="0.2">
      <c r="A15" s="9" t="str">
        <f>"'Form responses 2014'!"</f>
        <v>'Form responses 2014'!</v>
      </c>
      <c r="B15" s="7" t="s">
        <v>78</v>
      </c>
    </row>
    <row r="16" spans="1:5" x14ac:dyDescent="0.2">
      <c r="A16" s="6" t="s">
        <v>7420</v>
      </c>
      <c r="B16" s="16">
        <f ca="1">COUNTA(INDIRECT($A$15&amp;$A17&amp;":"&amp;$A17))-1</f>
        <v>248</v>
      </c>
      <c r="C16" s="6" t="s">
        <v>7393</v>
      </c>
      <c r="D16" s="6" t="s">
        <v>7394</v>
      </c>
      <c r="E16" s="17" t="s">
        <v>7505</v>
      </c>
    </row>
    <row r="17" spans="1:5" x14ac:dyDescent="0.2">
      <c r="A17" s="6" t="s">
        <v>7500</v>
      </c>
      <c r="B17" s="3" t="s">
        <v>109</v>
      </c>
      <c r="C17" s="4">
        <f t="shared" ref="C17:C23" ca="1" si="3">COUNTIF(INDIRECT($A$15&amp;$A17&amp;":"&amp;$A17),"*"&amp;B17&amp;"*")</f>
        <v>166</v>
      </c>
      <c r="D17" s="27">
        <f t="shared" ref="D17:D23" ca="1" si="4">C17/B$16</f>
        <v>0.66935483870967738</v>
      </c>
      <c r="E17" s="17">
        <f t="shared" ref="E17:E23" ca="1" si="5">COUNTIF(INDIRECT($A$15&amp;$A17&amp;":"&amp;$A17),B17&amp;"*")</f>
        <v>166</v>
      </c>
    </row>
    <row r="18" spans="1:5" x14ac:dyDescent="0.2">
      <c r="A18" s="6" t="s">
        <v>7500</v>
      </c>
      <c r="B18" s="3" t="s">
        <v>3422</v>
      </c>
      <c r="C18" s="4">
        <f t="shared" ca="1" si="3"/>
        <v>3</v>
      </c>
      <c r="D18" s="27">
        <f t="shared" ca="1" si="4"/>
        <v>1.2096774193548387E-2</v>
      </c>
      <c r="E18" s="17">
        <f t="shared" ca="1" si="5"/>
        <v>3</v>
      </c>
    </row>
    <row r="19" spans="1:5" x14ac:dyDescent="0.2">
      <c r="A19" s="6" t="s">
        <v>7500</v>
      </c>
      <c r="B19" s="3" t="s">
        <v>7396</v>
      </c>
      <c r="C19" s="4">
        <f t="shared" ca="1" si="3"/>
        <v>7</v>
      </c>
      <c r="D19" s="27">
        <f t="shared" ca="1" si="4"/>
        <v>2.8225806451612902E-2</v>
      </c>
      <c r="E19" s="17">
        <f t="shared" ca="1" si="5"/>
        <v>7</v>
      </c>
    </row>
    <row r="20" spans="1:5" x14ac:dyDescent="0.2">
      <c r="A20" s="6" t="s">
        <v>7500</v>
      </c>
      <c r="B20" s="3" t="s">
        <v>502</v>
      </c>
      <c r="C20" s="4">
        <f t="shared" ca="1" si="3"/>
        <v>7</v>
      </c>
      <c r="D20" s="27">
        <f t="shared" ca="1" si="4"/>
        <v>2.8225806451612902E-2</v>
      </c>
      <c r="E20" s="17">
        <f t="shared" ca="1" si="5"/>
        <v>7</v>
      </c>
    </row>
    <row r="21" spans="1:5" x14ac:dyDescent="0.2">
      <c r="A21" s="6" t="s">
        <v>7500</v>
      </c>
      <c r="B21" s="3" t="s">
        <v>135</v>
      </c>
      <c r="C21" s="4">
        <f t="shared" ca="1" si="3"/>
        <v>16</v>
      </c>
      <c r="D21" s="27">
        <f t="shared" ca="1" si="4"/>
        <v>6.4516129032258063E-2</v>
      </c>
      <c r="E21" s="17">
        <f t="shared" ca="1" si="5"/>
        <v>16</v>
      </c>
    </row>
    <row r="22" spans="1:5" x14ac:dyDescent="0.2">
      <c r="A22" s="6" t="s">
        <v>7500</v>
      </c>
      <c r="B22" s="3" t="s">
        <v>415</v>
      </c>
      <c r="C22" s="4">
        <f t="shared" ca="1" si="3"/>
        <v>35</v>
      </c>
      <c r="D22" s="27">
        <f t="shared" ca="1" si="4"/>
        <v>0.14112903225806453</v>
      </c>
      <c r="E22" s="17">
        <f t="shared" ca="1" si="5"/>
        <v>35</v>
      </c>
    </row>
    <row r="23" spans="1:5" x14ac:dyDescent="0.2">
      <c r="A23" s="6" t="s">
        <v>7500</v>
      </c>
      <c r="B23" s="3" t="s">
        <v>218</v>
      </c>
      <c r="C23" s="4">
        <f t="shared" ca="1" si="3"/>
        <v>10</v>
      </c>
      <c r="D23" s="27">
        <f t="shared" ca="1" si="4"/>
        <v>4.0322580645161289E-2</v>
      </c>
      <c r="E23" s="17">
        <f t="shared" ca="1" si="5"/>
        <v>10</v>
      </c>
    </row>
  </sheetData>
  <sortState ref="A17:E23">
    <sortCondition ref="B17:B23"/>
  </sortState>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A3" sqref="A3:A9"/>
    </sheetView>
  </sheetViews>
  <sheetFormatPr defaultRowHeight="12.75" x14ac:dyDescent="0.2"/>
  <sheetData>
    <row r="1" spans="1:5" ht="17.25" x14ac:dyDescent="0.2">
      <c r="A1" s="9" t="str">
        <f>"'Form responses'!"</f>
        <v>'Form responses'!</v>
      </c>
      <c r="B1" s="7" t="s">
        <v>79</v>
      </c>
    </row>
    <row r="2" spans="1:5" x14ac:dyDescent="0.2">
      <c r="A2" s="6" t="s">
        <v>7420</v>
      </c>
      <c r="B2" s="16">
        <f ca="1">COUNTA(INDIRECT($A$1&amp;$A3&amp;":"&amp;$A3))-1</f>
        <v>193</v>
      </c>
      <c r="C2" s="6" t="s">
        <v>7393</v>
      </c>
      <c r="D2" s="6" t="s">
        <v>7394</v>
      </c>
      <c r="E2" s="17" t="s">
        <v>7505</v>
      </c>
    </row>
    <row r="3" spans="1:5" x14ac:dyDescent="0.2">
      <c r="A3" s="6" t="s">
        <v>7501</v>
      </c>
      <c r="B3" s="3" t="s">
        <v>110</v>
      </c>
      <c r="C3" s="4">
        <f t="shared" ref="C3:C9" ca="1" si="0">COUNTIF(INDIRECT($A$1&amp;$A3&amp;":"&amp;$A3),"*"&amp;B3&amp;"*")</f>
        <v>161</v>
      </c>
      <c r="D3" s="27">
        <f t="shared" ref="D3:D9" ca="1" si="1">C3/B$2</f>
        <v>0.83419689119170981</v>
      </c>
      <c r="E3" s="17">
        <f t="shared" ref="E3:E9" ca="1" si="2">COUNTIF(INDIRECT($A$1&amp;$A3&amp;":"&amp;$A3),B3&amp;"*")</f>
        <v>161</v>
      </c>
    </row>
    <row r="4" spans="1:5" x14ac:dyDescent="0.2">
      <c r="A4" s="6" t="s">
        <v>7501</v>
      </c>
      <c r="B4" s="3" t="s">
        <v>387</v>
      </c>
      <c r="C4" s="4">
        <f t="shared" ca="1" si="0"/>
        <v>21</v>
      </c>
      <c r="D4" s="27">
        <f t="shared" ca="1" si="1"/>
        <v>0.10880829015544041</v>
      </c>
      <c r="E4" s="17">
        <f t="shared" ca="1" si="2"/>
        <v>21</v>
      </c>
    </row>
    <row r="5" spans="1:5" x14ac:dyDescent="0.2">
      <c r="A5" s="6" t="s">
        <v>7501</v>
      </c>
      <c r="B5" s="3" t="s">
        <v>191</v>
      </c>
      <c r="C5" s="4">
        <f t="shared" ca="1" si="0"/>
        <v>7</v>
      </c>
      <c r="D5" s="27">
        <f t="shared" ca="1" si="1"/>
        <v>3.6269430051813469E-2</v>
      </c>
      <c r="E5" s="17">
        <f t="shared" ca="1" si="2"/>
        <v>5</v>
      </c>
    </row>
    <row r="6" spans="1:5" x14ac:dyDescent="0.2">
      <c r="A6" s="6" t="s">
        <v>7501</v>
      </c>
      <c r="B6" s="3" t="s">
        <v>7397</v>
      </c>
      <c r="C6" s="4">
        <f t="shared" ca="1" si="0"/>
        <v>4</v>
      </c>
      <c r="D6" s="27">
        <f t="shared" ca="1" si="1"/>
        <v>2.072538860103627E-2</v>
      </c>
      <c r="E6" s="17">
        <f t="shared" ca="1" si="2"/>
        <v>4</v>
      </c>
    </row>
    <row r="7" spans="1:5" x14ac:dyDescent="0.2">
      <c r="A7" s="6" t="s">
        <v>7501</v>
      </c>
      <c r="B7" s="3" t="s">
        <v>7398</v>
      </c>
      <c r="C7" s="4">
        <f t="shared" ca="1" si="0"/>
        <v>3</v>
      </c>
      <c r="D7" s="27">
        <f t="shared" ca="1" si="1"/>
        <v>1.5544041450777202E-2</v>
      </c>
      <c r="E7" s="17">
        <f t="shared" ca="1" si="2"/>
        <v>1</v>
      </c>
    </row>
    <row r="8" spans="1:5" x14ac:dyDescent="0.2">
      <c r="A8" s="6" t="s">
        <v>7501</v>
      </c>
      <c r="B8" s="3" t="s">
        <v>3508</v>
      </c>
      <c r="C8" s="4">
        <f t="shared" ca="1" si="0"/>
        <v>2</v>
      </c>
      <c r="D8" s="27">
        <f t="shared" ca="1" si="1"/>
        <v>1.0362694300518135E-2</v>
      </c>
      <c r="E8" s="17">
        <f t="shared" ca="1" si="2"/>
        <v>1</v>
      </c>
    </row>
    <row r="9" spans="1:5" x14ac:dyDescent="0.2">
      <c r="A9" s="6" t="s">
        <v>7501</v>
      </c>
      <c r="B9" s="3" t="s">
        <v>7396</v>
      </c>
      <c r="C9" s="4">
        <f t="shared" ca="1" si="0"/>
        <v>0</v>
      </c>
      <c r="D9" s="27">
        <f t="shared" ca="1" si="1"/>
        <v>0</v>
      </c>
      <c r="E9" s="17">
        <f t="shared" ca="1" si="2"/>
        <v>0</v>
      </c>
    </row>
    <row r="10" spans="1:5" x14ac:dyDescent="0.2">
      <c r="B10" s="3"/>
      <c r="C10" s="4"/>
      <c r="D10" s="27"/>
    </row>
    <row r="11" spans="1:5" x14ac:dyDescent="0.2">
      <c r="B11" s="3"/>
      <c r="C11" s="4"/>
      <c r="D11" s="27"/>
    </row>
    <row r="12" spans="1:5" x14ac:dyDescent="0.2">
      <c r="B12" s="3"/>
      <c r="C12" s="4"/>
      <c r="D12" s="27"/>
    </row>
    <row r="13" spans="1:5" x14ac:dyDescent="0.2">
      <c r="B13" s="3"/>
      <c r="C13" s="4"/>
      <c r="D13" s="27"/>
    </row>
    <row r="14" spans="1:5" x14ac:dyDescent="0.2">
      <c r="B14" s="3"/>
      <c r="C14" s="4"/>
      <c r="D14" s="27"/>
    </row>
    <row r="15" spans="1:5" ht="17.25" x14ac:dyDescent="0.2">
      <c r="A15" s="9" t="str">
        <f>"'Form responses 2014'!"</f>
        <v>'Form responses 2014'!</v>
      </c>
      <c r="B15" s="7" t="s">
        <v>79</v>
      </c>
      <c r="D15" s="36"/>
    </row>
    <row r="16" spans="1:5" x14ac:dyDescent="0.2">
      <c r="A16" s="6" t="s">
        <v>7420</v>
      </c>
      <c r="B16" s="16">
        <f ca="1">COUNTA(INDIRECT($A$15&amp;$A17&amp;":"&amp;$A17))-1</f>
        <v>249</v>
      </c>
      <c r="C16" s="6" t="s">
        <v>7393</v>
      </c>
      <c r="D16" s="37" t="s">
        <v>7394</v>
      </c>
      <c r="E16" s="17" t="s">
        <v>7505</v>
      </c>
    </row>
    <row r="17" spans="1:5" x14ac:dyDescent="0.2">
      <c r="A17" s="6" t="s">
        <v>7501</v>
      </c>
      <c r="B17" s="3" t="s">
        <v>110</v>
      </c>
      <c r="C17" s="4">
        <f t="shared" ref="C17:C23" ca="1" si="3">COUNTIF(INDIRECT($A$15&amp;$A17&amp;":"&amp;$A17),"*"&amp;B17&amp;"*")</f>
        <v>211</v>
      </c>
      <c r="D17" s="27">
        <f t="shared" ref="D17:D23" ca="1" si="4">C17/B$16</f>
        <v>0.84738955823293172</v>
      </c>
      <c r="E17" s="17">
        <f t="shared" ref="E17:E23" ca="1" si="5">COUNTIF(INDIRECT($A$15&amp;$A17&amp;":"&amp;$A17),B17&amp;"*")</f>
        <v>211</v>
      </c>
    </row>
    <row r="18" spans="1:5" x14ac:dyDescent="0.2">
      <c r="A18" s="6" t="s">
        <v>7501</v>
      </c>
      <c r="B18" s="3" t="s">
        <v>387</v>
      </c>
      <c r="C18" s="4">
        <f t="shared" ca="1" si="3"/>
        <v>26</v>
      </c>
      <c r="D18" s="27">
        <f t="shared" ca="1" si="4"/>
        <v>0.10441767068273092</v>
      </c>
      <c r="E18" s="17">
        <f t="shared" ca="1" si="5"/>
        <v>25</v>
      </c>
    </row>
    <row r="19" spans="1:5" x14ac:dyDescent="0.2">
      <c r="A19" s="6" t="s">
        <v>7501</v>
      </c>
      <c r="B19" s="3" t="s">
        <v>191</v>
      </c>
      <c r="C19" s="4">
        <f t="shared" ca="1" si="3"/>
        <v>13</v>
      </c>
      <c r="D19" s="27">
        <f t="shared" ca="1" si="4"/>
        <v>5.2208835341365459E-2</v>
      </c>
      <c r="E19" s="17">
        <f t="shared" ca="1" si="5"/>
        <v>11</v>
      </c>
    </row>
    <row r="20" spans="1:5" x14ac:dyDescent="0.2">
      <c r="A20" s="6" t="s">
        <v>7501</v>
      </c>
      <c r="B20" s="3" t="s">
        <v>7397</v>
      </c>
      <c r="C20" s="4">
        <f t="shared" ca="1" si="3"/>
        <v>0</v>
      </c>
      <c r="D20" s="27">
        <f t="shared" ca="1" si="4"/>
        <v>0</v>
      </c>
      <c r="E20" s="17">
        <f t="shared" ca="1" si="5"/>
        <v>0</v>
      </c>
    </row>
    <row r="21" spans="1:5" x14ac:dyDescent="0.2">
      <c r="A21" s="6" t="s">
        <v>7501</v>
      </c>
      <c r="B21" s="3" t="s">
        <v>7398</v>
      </c>
      <c r="C21" s="4">
        <f t="shared" ca="1" si="3"/>
        <v>2</v>
      </c>
      <c r="D21" s="27">
        <f t="shared" ca="1" si="4"/>
        <v>8.0321285140562242E-3</v>
      </c>
      <c r="E21" s="17">
        <f t="shared" ca="1" si="5"/>
        <v>0</v>
      </c>
    </row>
    <row r="22" spans="1:5" x14ac:dyDescent="0.2">
      <c r="A22" s="6" t="s">
        <v>7501</v>
      </c>
      <c r="B22" s="3" t="s">
        <v>3508</v>
      </c>
      <c r="C22" s="4">
        <f t="shared" ca="1" si="3"/>
        <v>3</v>
      </c>
      <c r="D22" s="27">
        <f t="shared" ca="1" si="4"/>
        <v>1.2048192771084338E-2</v>
      </c>
      <c r="E22" s="17">
        <f t="shared" ca="1" si="5"/>
        <v>2</v>
      </c>
    </row>
    <row r="23" spans="1:5" x14ac:dyDescent="0.2">
      <c r="A23" s="6" t="s">
        <v>7501</v>
      </c>
      <c r="B23" s="3" t="s">
        <v>7396</v>
      </c>
      <c r="C23" s="4">
        <f t="shared" ca="1" si="3"/>
        <v>0</v>
      </c>
      <c r="D23" s="27">
        <f t="shared" ca="1" si="4"/>
        <v>0</v>
      </c>
      <c r="E23" s="17">
        <f t="shared" ca="1" si="5"/>
        <v>0</v>
      </c>
    </row>
  </sheetData>
  <sortState ref="A3:E9">
    <sortCondition descending="1" ref="C3:C9"/>
  </sortState>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Q160"/>
  <sheetViews>
    <sheetView workbookViewId="0">
      <selection activeCell="T42" sqref="T42"/>
    </sheetView>
  </sheetViews>
  <sheetFormatPr defaultRowHeight="12.75" x14ac:dyDescent="0.2"/>
  <cols>
    <col min="16" max="16" width="27.85546875" customWidth="1"/>
  </cols>
  <sheetData>
    <row r="2" spans="16:17" x14ac:dyDescent="0.2">
      <c r="P2" s="28" t="s">
        <v>7863</v>
      </c>
      <c r="Q2" s="28">
        <v>57</v>
      </c>
    </row>
    <row r="3" spans="16:17" x14ac:dyDescent="0.2">
      <c r="P3" s="28" t="s">
        <v>7864</v>
      </c>
      <c r="Q3" s="28">
        <v>27</v>
      </c>
    </row>
    <row r="4" spans="16:17" x14ac:dyDescent="0.2">
      <c r="P4" s="28" t="s">
        <v>620</v>
      </c>
      <c r="Q4" s="28">
        <v>27</v>
      </c>
    </row>
    <row r="5" spans="16:17" x14ac:dyDescent="0.2">
      <c r="P5" s="28" t="s">
        <v>7865</v>
      </c>
      <c r="Q5" s="28">
        <v>25</v>
      </c>
    </row>
    <row r="6" spans="16:17" x14ac:dyDescent="0.2">
      <c r="P6" s="28" t="s">
        <v>7866</v>
      </c>
      <c r="Q6" s="28">
        <v>18</v>
      </c>
    </row>
    <row r="7" spans="16:17" x14ac:dyDescent="0.2">
      <c r="P7" s="28" t="s">
        <v>2405</v>
      </c>
      <c r="Q7" s="28">
        <v>17</v>
      </c>
    </row>
    <row r="8" spans="16:17" x14ac:dyDescent="0.2">
      <c r="P8" s="28" t="s">
        <v>7867</v>
      </c>
      <c r="Q8" s="28">
        <v>15</v>
      </c>
    </row>
    <row r="9" spans="16:17" x14ac:dyDescent="0.2">
      <c r="P9" s="28" t="s">
        <v>7868</v>
      </c>
      <c r="Q9" s="28">
        <v>11</v>
      </c>
    </row>
    <row r="10" spans="16:17" x14ac:dyDescent="0.2">
      <c r="P10" s="28" t="s">
        <v>7869</v>
      </c>
      <c r="Q10" s="28">
        <v>11</v>
      </c>
    </row>
    <row r="11" spans="16:17" x14ac:dyDescent="0.2">
      <c r="P11" s="28" t="s">
        <v>773</v>
      </c>
      <c r="Q11" s="28">
        <v>11</v>
      </c>
    </row>
    <row r="12" spans="16:17" x14ac:dyDescent="0.2">
      <c r="P12" s="28" t="s">
        <v>7870</v>
      </c>
      <c r="Q12" s="28">
        <v>11</v>
      </c>
    </row>
    <row r="13" spans="16:17" x14ac:dyDescent="0.2">
      <c r="P13" s="28" t="s">
        <v>7871</v>
      </c>
      <c r="Q13" s="28">
        <v>9</v>
      </c>
    </row>
    <row r="14" spans="16:17" x14ac:dyDescent="0.2">
      <c r="P14" s="28" t="s">
        <v>7872</v>
      </c>
      <c r="Q14" s="28">
        <v>9</v>
      </c>
    </row>
    <row r="15" spans="16:17" x14ac:dyDescent="0.2">
      <c r="P15" s="28" t="s">
        <v>7873</v>
      </c>
      <c r="Q15" s="28">
        <v>9</v>
      </c>
    </row>
    <row r="16" spans="16:17" x14ac:dyDescent="0.2">
      <c r="P16" s="28" t="s">
        <v>7874</v>
      </c>
      <c r="Q16" s="28">
        <v>9</v>
      </c>
    </row>
    <row r="17" spans="16:17" x14ac:dyDescent="0.2">
      <c r="P17" s="28" t="s">
        <v>7875</v>
      </c>
      <c r="Q17" s="28">
        <v>8</v>
      </c>
    </row>
    <row r="18" spans="16:17" x14ac:dyDescent="0.2">
      <c r="P18" s="28" t="s">
        <v>7876</v>
      </c>
      <c r="Q18" s="28">
        <v>8</v>
      </c>
    </row>
    <row r="19" spans="16:17" x14ac:dyDescent="0.2">
      <c r="P19" s="28" t="s">
        <v>7877</v>
      </c>
      <c r="Q19" s="28">
        <v>7</v>
      </c>
    </row>
    <row r="20" spans="16:17" x14ac:dyDescent="0.2">
      <c r="P20" s="28" t="s">
        <v>7878</v>
      </c>
      <c r="Q20" s="28">
        <v>7</v>
      </c>
    </row>
    <row r="21" spans="16:17" x14ac:dyDescent="0.2">
      <c r="P21" s="28" t="s">
        <v>7879</v>
      </c>
      <c r="Q21" s="28">
        <v>6</v>
      </c>
    </row>
    <row r="22" spans="16:17" x14ac:dyDescent="0.2">
      <c r="P22" s="28" t="s">
        <v>1092</v>
      </c>
      <c r="Q22" s="28">
        <v>6</v>
      </c>
    </row>
    <row r="23" spans="16:17" x14ac:dyDescent="0.2">
      <c r="P23" s="28" t="s">
        <v>7880</v>
      </c>
      <c r="Q23" s="28">
        <v>6</v>
      </c>
    </row>
    <row r="24" spans="16:17" x14ac:dyDescent="0.2">
      <c r="P24" s="28" t="s">
        <v>7881</v>
      </c>
      <c r="Q24" s="28">
        <v>6</v>
      </c>
    </row>
    <row r="25" spans="16:17" x14ac:dyDescent="0.2">
      <c r="P25" s="28" t="s">
        <v>7882</v>
      </c>
      <c r="Q25" s="28">
        <v>6</v>
      </c>
    </row>
    <row r="26" spans="16:17" x14ac:dyDescent="0.2">
      <c r="P26" s="28" t="s">
        <v>2150</v>
      </c>
      <c r="Q26" s="28">
        <v>5</v>
      </c>
    </row>
    <row r="27" spans="16:17" x14ac:dyDescent="0.2">
      <c r="P27" s="28" t="s">
        <v>7883</v>
      </c>
      <c r="Q27" s="28">
        <v>5</v>
      </c>
    </row>
    <row r="28" spans="16:17" x14ac:dyDescent="0.2">
      <c r="P28" s="28" t="s">
        <v>7884</v>
      </c>
      <c r="Q28" s="28">
        <v>5</v>
      </c>
    </row>
    <row r="29" spans="16:17" x14ac:dyDescent="0.2">
      <c r="P29" s="28" t="s">
        <v>1091</v>
      </c>
      <c r="Q29" s="28">
        <v>5</v>
      </c>
    </row>
    <row r="30" spans="16:17" x14ac:dyDescent="0.2">
      <c r="P30" s="28" t="s">
        <v>7885</v>
      </c>
      <c r="Q30" s="28">
        <v>5</v>
      </c>
    </row>
    <row r="31" spans="16:17" x14ac:dyDescent="0.2">
      <c r="P31" s="28" t="s">
        <v>164</v>
      </c>
      <c r="Q31" s="28">
        <v>5</v>
      </c>
    </row>
    <row r="32" spans="16:17" x14ac:dyDescent="0.2">
      <c r="P32" s="28" t="s">
        <v>7886</v>
      </c>
      <c r="Q32" s="28">
        <v>5</v>
      </c>
    </row>
    <row r="33" spans="16:17" x14ac:dyDescent="0.2">
      <c r="P33" s="28" t="s">
        <v>7887</v>
      </c>
      <c r="Q33" s="28">
        <v>4</v>
      </c>
    </row>
    <row r="34" spans="16:17" x14ac:dyDescent="0.2">
      <c r="P34" s="28" t="s">
        <v>7888</v>
      </c>
      <c r="Q34" s="28">
        <v>4</v>
      </c>
    </row>
    <row r="35" spans="16:17" x14ac:dyDescent="0.2">
      <c r="P35" s="28" t="s">
        <v>7889</v>
      </c>
      <c r="Q35" s="28">
        <v>4</v>
      </c>
    </row>
    <row r="36" spans="16:17" x14ac:dyDescent="0.2">
      <c r="P36" s="28" t="s">
        <v>7890</v>
      </c>
      <c r="Q36" s="28">
        <v>3</v>
      </c>
    </row>
    <row r="37" spans="16:17" x14ac:dyDescent="0.2">
      <c r="P37" s="28" t="s">
        <v>7891</v>
      </c>
      <c r="Q37" s="28">
        <v>3</v>
      </c>
    </row>
    <row r="38" spans="16:17" x14ac:dyDescent="0.2">
      <c r="P38" s="28" t="s">
        <v>193</v>
      </c>
      <c r="Q38" s="28">
        <v>3</v>
      </c>
    </row>
    <row r="39" spans="16:17" x14ac:dyDescent="0.2">
      <c r="P39" s="28" t="s">
        <v>7892</v>
      </c>
      <c r="Q39" s="28">
        <v>3</v>
      </c>
    </row>
    <row r="40" spans="16:17" x14ac:dyDescent="0.2">
      <c r="P40" s="28" t="s">
        <v>7893</v>
      </c>
      <c r="Q40" s="28">
        <v>3</v>
      </c>
    </row>
    <row r="41" spans="16:17" x14ac:dyDescent="0.2">
      <c r="P41" s="28" t="s">
        <v>7894</v>
      </c>
      <c r="Q41" s="28">
        <v>3</v>
      </c>
    </row>
    <row r="42" spans="16:17" x14ac:dyDescent="0.2">
      <c r="P42" s="28" t="s">
        <v>7895</v>
      </c>
      <c r="Q42" s="28">
        <v>3</v>
      </c>
    </row>
    <row r="43" spans="16:17" x14ac:dyDescent="0.2">
      <c r="P43" s="28" t="s">
        <v>7896</v>
      </c>
      <c r="Q43" s="28">
        <v>3</v>
      </c>
    </row>
    <row r="44" spans="16:17" x14ac:dyDescent="0.2">
      <c r="P44" s="28" t="s">
        <v>7897</v>
      </c>
      <c r="Q44" s="28">
        <v>2</v>
      </c>
    </row>
    <row r="45" spans="16:17" x14ac:dyDescent="0.2">
      <c r="P45" s="28" t="s">
        <v>221</v>
      </c>
      <c r="Q45" s="28">
        <v>2</v>
      </c>
    </row>
    <row r="46" spans="16:17" x14ac:dyDescent="0.2">
      <c r="P46" s="28" t="s">
        <v>7898</v>
      </c>
      <c r="Q46" s="28">
        <v>2</v>
      </c>
    </row>
    <row r="47" spans="16:17" x14ac:dyDescent="0.2">
      <c r="P47" s="28" t="s">
        <v>7899</v>
      </c>
      <c r="Q47" s="28">
        <v>2</v>
      </c>
    </row>
    <row r="48" spans="16:17" x14ac:dyDescent="0.2">
      <c r="P48" s="28" t="s">
        <v>3062</v>
      </c>
      <c r="Q48" s="28">
        <v>2</v>
      </c>
    </row>
    <row r="49" spans="16:17" x14ac:dyDescent="0.2">
      <c r="P49" s="28" t="s">
        <v>7900</v>
      </c>
      <c r="Q49" s="28">
        <v>2</v>
      </c>
    </row>
    <row r="50" spans="16:17" x14ac:dyDescent="0.2">
      <c r="P50" s="28" t="s">
        <v>7901</v>
      </c>
      <c r="Q50" s="28">
        <v>2</v>
      </c>
    </row>
    <row r="51" spans="16:17" x14ac:dyDescent="0.2">
      <c r="P51" s="28" t="s">
        <v>7902</v>
      </c>
      <c r="Q51" s="28">
        <v>2</v>
      </c>
    </row>
    <row r="52" spans="16:17" x14ac:dyDescent="0.2">
      <c r="P52" s="28" t="s">
        <v>7903</v>
      </c>
      <c r="Q52" s="28">
        <v>2</v>
      </c>
    </row>
    <row r="53" spans="16:17" x14ac:dyDescent="0.2">
      <c r="P53" s="28" t="s">
        <v>7904</v>
      </c>
      <c r="Q53" s="28">
        <v>2</v>
      </c>
    </row>
    <row r="54" spans="16:17" x14ac:dyDescent="0.2">
      <c r="P54" s="28" t="s">
        <v>7905</v>
      </c>
      <c r="Q54" s="28">
        <v>2</v>
      </c>
    </row>
    <row r="55" spans="16:17" x14ac:dyDescent="0.2">
      <c r="P55" s="28" t="s">
        <v>7906</v>
      </c>
      <c r="Q55" s="28">
        <v>2</v>
      </c>
    </row>
    <row r="56" spans="16:17" x14ac:dyDescent="0.2">
      <c r="P56" s="28" t="s">
        <v>7907</v>
      </c>
      <c r="Q56" s="28">
        <v>2</v>
      </c>
    </row>
    <row r="57" spans="16:17" x14ac:dyDescent="0.2">
      <c r="P57" s="28" t="s">
        <v>7908</v>
      </c>
      <c r="Q57" s="28">
        <v>2</v>
      </c>
    </row>
    <row r="58" spans="16:17" x14ac:dyDescent="0.2">
      <c r="P58" s="28" t="s">
        <v>7807</v>
      </c>
      <c r="Q58" s="28">
        <v>2</v>
      </c>
    </row>
    <row r="59" spans="16:17" x14ac:dyDescent="0.2">
      <c r="P59" s="28" t="s">
        <v>2234</v>
      </c>
      <c r="Q59" s="28">
        <v>2</v>
      </c>
    </row>
    <row r="60" spans="16:17" x14ac:dyDescent="0.2">
      <c r="P60" s="28" t="s">
        <v>2553</v>
      </c>
      <c r="Q60" s="28">
        <v>2</v>
      </c>
    </row>
    <row r="61" spans="16:17" x14ac:dyDescent="0.2">
      <c r="P61" s="28" t="s">
        <v>7909</v>
      </c>
      <c r="Q61" s="28">
        <v>2</v>
      </c>
    </row>
    <row r="62" spans="16:17" x14ac:dyDescent="0.2">
      <c r="P62" s="28" t="s">
        <v>7910</v>
      </c>
      <c r="Q62" s="28">
        <v>2</v>
      </c>
    </row>
    <row r="63" spans="16:17" x14ac:dyDescent="0.2">
      <c r="P63" s="28" t="s">
        <v>7911</v>
      </c>
      <c r="Q63" s="28">
        <v>1</v>
      </c>
    </row>
    <row r="64" spans="16:17" x14ac:dyDescent="0.2">
      <c r="P64" s="28" t="s">
        <v>7912</v>
      </c>
      <c r="Q64" s="28">
        <v>1</v>
      </c>
    </row>
    <row r="65" spans="16:17" x14ac:dyDescent="0.2">
      <c r="P65" s="28" t="s">
        <v>7913</v>
      </c>
      <c r="Q65" s="28">
        <v>1</v>
      </c>
    </row>
    <row r="66" spans="16:17" x14ac:dyDescent="0.2">
      <c r="P66" s="28" t="s">
        <v>7914</v>
      </c>
      <c r="Q66" s="28">
        <v>1</v>
      </c>
    </row>
    <row r="67" spans="16:17" x14ac:dyDescent="0.2">
      <c r="P67" s="28" t="s">
        <v>7915</v>
      </c>
      <c r="Q67" s="28">
        <v>1</v>
      </c>
    </row>
    <row r="68" spans="16:17" x14ac:dyDescent="0.2">
      <c r="P68" s="28" t="s">
        <v>7916</v>
      </c>
      <c r="Q68" s="28">
        <v>1</v>
      </c>
    </row>
    <row r="69" spans="16:17" x14ac:dyDescent="0.2">
      <c r="P69" s="28" t="s">
        <v>7917</v>
      </c>
      <c r="Q69" s="28">
        <v>1</v>
      </c>
    </row>
    <row r="70" spans="16:17" x14ac:dyDescent="0.2">
      <c r="P70" s="28" t="s">
        <v>7918</v>
      </c>
      <c r="Q70" s="28">
        <v>1</v>
      </c>
    </row>
    <row r="71" spans="16:17" x14ac:dyDescent="0.2">
      <c r="P71" s="28" t="s">
        <v>7919</v>
      </c>
      <c r="Q71" s="28">
        <v>1</v>
      </c>
    </row>
    <row r="72" spans="16:17" x14ac:dyDescent="0.2">
      <c r="P72" s="28" t="s">
        <v>7920</v>
      </c>
      <c r="Q72" s="28">
        <v>1</v>
      </c>
    </row>
    <row r="73" spans="16:17" x14ac:dyDescent="0.2">
      <c r="P73" s="28" t="s">
        <v>7723</v>
      </c>
      <c r="Q73" s="28">
        <v>1</v>
      </c>
    </row>
    <row r="74" spans="16:17" x14ac:dyDescent="0.2">
      <c r="P74" s="28" t="s">
        <v>7921</v>
      </c>
      <c r="Q74" s="28">
        <v>1</v>
      </c>
    </row>
    <row r="75" spans="16:17" x14ac:dyDescent="0.2">
      <c r="P75" s="28" t="s">
        <v>7063</v>
      </c>
      <c r="Q75" s="28">
        <v>1</v>
      </c>
    </row>
    <row r="76" spans="16:17" x14ac:dyDescent="0.2">
      <c r="P76" s="28" t="s">
        <v>7922</v>
      </c>
      <c r="Q76" s="28">
        <v>1</v>
      </c>
    </row>
    <row r="77" spans="16:17" x14ac:dyDescent="0.2">
      <c r="P77" s="28" t="s">
        <v>7923</v>
      </c>
      <c r="Q77" s="28">
        <v>1</v>
      </c>
    </row>
    <row r="78" spans="16:17" x14ac:dyDescent="0.2">
      <c r="P78" s="28" t="s">
        <v>7924</v>
      </c>
      <c r="Q78" s="28">
        <v>1</v>
      </c>
    </row>
    <row r="79" spans="16:17" x14ac:dyDescent="0.2">
      <c r="P79" s="28" t="s">
        <v>7925</v>
      </c>
      <c r="Q79" s="28">
        <v>1</v>
      </c>
    </row>
    <row r="80" spans="16:17" x14ac:dyDescent="0.2">
      <c r="P80" s="28" t="s">
        <v>7926</v>
      </c>
      <c r="Q80" s="28">
        <v>1</v>
      </c>
    </row>
    <row r="81" spans="16:17" x14ac:dyDescent="0.2">
      <c r="P81" s="28" t="s">
        <v>7927</v>
      </c>
      <c r="Q81" s="28">
        <v>1</v>
      </c>
    </row>
    <row r="82" spans="16:17" x14ac:dyDescent="0.2">
      <c r="P82" s="28" t="s">
        <v>7928</v>
      </c>
      <c r="Q82" s="28">
        <v>1</v>
      </c>
    </row>
    <row r="83" spans="16:17" x14ac:dyDescent="0.2">
      <c r="P83" s="28" t="s">
        <v>7929</v>
      </c>
      <c r="Q83" s="28">
        <v>1</v>
      </c>
    </row>
    <row r="84" spans="16:17" x14ac:dyDescent="0.2">
      <c r="P84" s="28" t="s">
        <v>7930</v>
      </c>
      <c r="Q84" s="28">
        <v>1</v>
      </c>
    </row>
    <row r="85" spans="16:17" x14ac:dyDescent="0.2">
      <c r="P85" s="28" t="s">
        <v>7404</v>
      </c>
      <c r="Q85" s="28">
        <v>1</v>
      </c>
    </row>
    <row r="86" spans="16:17" x14ac:dyDescent="0.2">
      <c r="P86" s="28" t="s">
        <v>7408</v>
      </c>
      <c r="Q86" s="28">
        <v>1</v>
      </c>
    </row>
    <row r="87" spans="16:17" x14ac:dyDescent="0.2">
      <c r="P87" s="28" t="s">
        <v>7931</v>
      </c>
      <c r="Q87" s="28">
        <v>1</v>
      </c>
    </row>
    <row r="88" spans="16:17" x14ac:dyDescent="0.2">
      <c r="P88" s="28" t="s">
        <v>7932</v>
      </c>
      <c r="Q88" s="28">
        <v>1</v>
      </c>
    </row>
    <row r="89" spans="16:17" x14ac:dyDescent="0.2">
      <c r="P89" s="28" t="s">
        <v>7933</v>
      </c>
      <c r="Q89" s="28">
        <v>1</v>
      </c>
    </row>
    <row r="90" spans="16:17" x14ac:dyDescent="0.2">
      <c r="P90" s="28" t="s">
        <v>7934</v>
      </c>
      <c r="Q90" s="28">
        <v>1</v>
      </c>
    </row>
    <row r="91" spans="16:17" x14ac:dyDescent="0.2">
      <c r="P91" s="28" t="s">
        <v>7935</v>
      </c>
      <c r="Q91" s="28">
        <v>1</v>
      </c>
    </row>
    <row r="92" spans="16:17" x14ac:dyDescent="0.2">
      <c r="P92" s="28" t="s">
        <v>7936</v>
      </c>
      <c r="Q92" s="28">
        <v>1</v>
      </c>
    </row>
    <row r="93" spans="16:17" x14ac:dyDescent="0.2">
      <c r="P93" s="28" t="s">
        <v>7937</v>
      </c>
      <c r="Q93" s="28">
        <v>1</v>
      </c>
    </row>
    <row r="94" spans="16:17" x14ac:dyDescent="0.2">
      <c r="P94" s="28" t="s">
        <v>7938</v>
      </c>
      <c r="Q94" s="28">
        <v>1</v>
      </c>
    </row>
    <row r="95" spans="16:17" x14ac:dyDescent="0.2">
      <c r="P95" s="28" t="s">
        <v>7939</v>
      </c>
      <c r="Q95" s="28">
        <v>1</v>
      </c>
    </row>
    <row r="96" spans="16:17" x14ac:dyDescent="0.2">
      <c r="P96" s="28" t="s">
        <v>7940</v>
      </c>
      <c r="Q96" s="28">
        <v>1</v>
      </c>
    </row>
    <row r="97" spans="16:17" x14ac:dyDescent="0.2">
      <c r="P97" s="28" t="s">
        <v>7941</v>
      </c>
      <c r="Q97" s="28">
        <v>1</v>
      </c>
    </row>
    <row r="98" spans="16:17" x14ac:dyDescent="0.2">
      <c r="P98" s="28" t="s">
        <v>7942</v>
      </c>
      <c r="Q98" s="28">
        <v>1</v>
      </c>
    </row>
    <row r="99" spans="16:17" x14ac:dyDescent="0.2">
      <c r="P99" s="28" t="s">
        <v>7943</v>
      </c>
      <c r="Q99" s="28">
        <v>1</v>
      </c>
    </row>
    <row r="100" spans="16:17" x14ac:dyDescent="0.2">
      <c r="P100" s="28" t="s">
        <v>7944</v>
      </c>
      <c r="Q100" s="28">
        <v>1</v>
      </c>
    </row>
    <row r="101" spans="16:17" x14ac:dyDescent="0.2">
      <c r="P101" s="28" t="s">
        <v>7590</v>
      </c>
      <c r="Q101" s="28">
        <v>1</v>
      </c>
    </row>
    <row r="102" spans="16:17" x14ac:dyDescent="0.2">
      <c r="P102" s="28" t="s">
        <v>7945</v>
      </c>
      <c r="Q102" s="28">
        <v>1</v>
      </c>
    </row>
    <row r="103" spans="16:17" x14ac:dyDescent="0.2">
      <c r="P103" s="28" t="s">
        <v>7946</v>
      </c>
      <c r="Q103" s="28">
        <v>1</v>
      </c>
    </row>
    <row r="104" spans="16:17" x14ac:dyDescent="0.2">
      <c r="P104" s="28" t="s">
        <v>7947</v>
      </c>
      <c r="Q104" s="28">
        <v>1</v>
      </c>
    </row>
    <row r="105" spans="16:17" x14ac:dyDescent="0.2">
      <c r="P105" s="28" t="s">
        <v>7948</v>
      </c>
      <c r="Q105" s="28">
        <v>1</v>
      </c>
    </row>
    <row r="106" spans="16:17" x14ac:dyDescent="0.2">
      <c r="P106" s="28" t="s">
        <v>7949</v>
      </c>
      <c r="Q106" s="28">
        <v>1</v>
      </c>
    </row>
    <row r="107" spans="16:17" x14ac:dyDescent="0.2">
      <c r="P107" s="28" t="s">
        <v>7950</v>
      </c>
      <c r="Q107" s="28">
        <v>1</v>
      </c>
    </row>
    <row r="108" spans="16:17" x14ac:dyDescent="0.2">
      <c r="P108" s="28" t="s">
        <v>7951</v>
      </c>
      <c r="Q108" s="28">
        <v>1</v>
      </c>
    </row>
    <row r="109" spans="16:17" x14ac:dyDescent="0.2">
      <c r="P109" s="28" t="s">
        <v>7952</v>
      </c>
      <c r="Q109" s="28">
        <v>1</v>
      </c>
    </row>
    <row r="110" spans="16:17" x14ac:dyDescent="0.2">
      <c r="P110" s="28" t="s">
        <v>7953</v>
      </c>
      <c r="Q110" s="28">
        <v>1</v>
      </c>
    </row>
    <row r="111" spans="16:17" x14ac:dyDescent="0.2">
      <c r="P111" s="28" t="s">
        <v>7954</v>
      </c>
      <c r="Q111" s="28">
        <v>1</v>
      </c>
    </row>
    <row r="112" spans="16:17" x14ac:dyDescent="0.2">
      <c r="P112" s="28" t="s">
        <v>7955</v>
      </c>
      <c r="Q112" s="28">
        <v>1</v>
      </c>
    </row>
    <row r="113" spans="16:17" x14ac:dyDescent="0.2">
      <c r="P113" s="28" t="s">
        <v>7956</v>
      </c>
      <c r="Q113" s="28">
        <v>1</v>
      </c>
    </row>
    <row r="114" spans="16:17" x14ac:dyDescent="0.2">
      <c r="P114" s="28" t="s">
        <v>7957</v>
      </c>
      <c r="Q114" s="28">
        <v>1</v>
      </c>
    </row>
    <row r="115" spans="16:17" x14ac:dyDescent="0.2">
      <c r="P115" s="28" t="s">
        <v>7958</v>
      </c>
      <c r="Q115" s="28">
        <v>1</v>
      </c>
    </row>
    <row r="116" spans="16:17" x14ac:dyDescent="0.2">
      <c r="P116" s="28" t="s">
        <v>7959</v>
      </c>
      <c r="Q116" s="28">
        <v>1</v>
      </c>
    </row>
    <row r="117" spans="16:17" x14ac:dyDescent="0.2">
      <c r="P117" s="28" t="s">
        <v>7960</v>
      </c>
      <c r="Q117" s="28">
        <v>1</v>
      </c>
    </row>
    <row r="118" spans="16:17" x14ac:dyDescent="0.2">
      <c r="P118" s="28" t="s">
        <v>7961</v>
      </c>
      <c r="Q118" s="28">
        <v>1</v>
      </c>
    </row>
    <row r="119" spans="16:17" x14ac:dyDescent="0.2">
      <c r="P119" s="28" t="s">
        <v>7962</v>
      </c>
      <c r="Q119" s="28">
        <v>1</v>
      </c>
    </row>
    <row r="120" spans="16:17" x14ac:dyDescent="0.2">
      <c r="P120" s="28" t="s">
        <v>7963</v>
      </c>
      <c r="Q120" s="28">
        <v>1</v>
      </c>
    </row>
    <row r="121" spans="16:17" x14ac:dyDescent="0.2">
      <c r="P121" s="28" t="s">
        <v>7964</v>
      </c>
      <c r="Q121" s="28">
        <v>1</v>
      </c>
    </row>
    <row r="122" spans="16:17" x14ac:dyDescent="0.2">
      <c r="P122" s="28" t="s">
        <v>7965</v>
      </c>
      <c r="Q122" s="28">
        <v>1</v>
      </c>
    </row>
    <row r="123" spans="16:17" x14ac:dyDescent="0.2">
      <c r="P123" s="28" t="s">
        <v>7966</v>
      </c>
      <c r="Q123" s="28">
        <v>1</v>
      </c>
    </row>
    <row r="124" spans="16:17" x14ac:dyDescent="0.2">
      <c r="P124" s="28" t="s">
        <v>7967</v>
      </c>
      <c r="Q124" s="28">
        <v>1</v>
      </c>
    </row>
    <row r="125" spans="16:17" x14ac:dyDescent="0.2">
      <c r="P125" s="28" t="s">
        <v>7968</v>
      </c>
      <c r="Q125" s="28">
        <v>1</v>
      </c>
    </row>
    <row r="126" spans="16:17" x14ac:dyDescent="0.2">
      <c r="P126" s="28" t="s">
        <v>7969</v>
      </c>
      <c r="Q126" s="28">
        <v>1</v>
      </c>
    </row>
    <row r="127" spans="16:17" x14ac:dyDescent="0.2">
      <c r="P127" s="28" t="s">
        <v>7970</v>
      </c>
      <c r="Q127" s="28">
        <v>1</v>
      </c>
    </row>
    <row r="128" spans="16:17" x14ac:dyDescent="0.2">
      <c r="P128" s="28" t="s">
        <v>7971</v>
      </c>
      <c r="Q128" s="28">
        <v>1</v>
      </c>
    </row>
    <row r="129" spans="16:17" x14ac:dyDescent="0.2">
      <c r="P129" s="28" t="s">
        <v>7972</v>
      </c>
      <c r="Q129" s="28">
        <v>1</v>
      </c>
    </row>
    <row r="130" spans="16:17" x14ac:dyDescent="0.2">
      <c r="P130" s="28" t="s">
        <v>7973</v>
      </c>
      <c r="Q130" s="28">
        <v>1</v>
      </c>
    </row>
    <row r="131" spans="16:17" x14ac:dyDescent="0.2">
      <c r="P131" s="28" t="s">
        <v>7974</v>
      </c>
      <c r="Q131" s="28">
        <v>1</v>
      </c>
    </row>
    <row r="132" spans="16:17" x14ac:dyDescent="0.2">
      <c r="P132" s="28" t="s">
        <v>7975</v>
      </c>
      <c r="Q132" s="28">
        <v>1</v>
      </c>
    </row>
    <row r="133" spans="16:17" x14ac:dyDescent="0.2">
      <c r="P133" s="28" t="s">
        <v>7976</v>
      </c>
      <c r="Q133" s="28">
        <v>1</v>
      </c>
    </row>
    <row r="134" spans="16:17" x14ac:dyDescent="0.2">
      <c r="P134" s="28" t="s">
        <v>7977</v>
      </c>
      <c r="Q134" s="28">
        <v>1</v>
      </c>
    </row>
    <row r="135" spans="16:17" x14ac:dyDescent="0.2">
      <c r="P135" s="28" t="s">
        <v>7978</v>
      </c>
      <c r="Q135" s="28">
        <v>1</v>
      </c>
    </row>
    <row r="136" spans="16:17" x14ac:dyDescent="0.2">
      <c r="P136" s="28" t="s">
        <v>7979</v>
      </c>
      <c r="Q136" s="28">
        <v>1</v>
      </c>
    </row>
    <row r="137" spans="16:17" x14ac:dyDescent="0.2">
      <c r="P137" s="28" t="s">
        <v>7980</v>
      </c>
      <c r="Q137" s="28">
        <v>1</v>
      </c>
    </row>
    <row r="138" spans="16:17" x14ac:dyDescent="0.2">
      <c r="P138" s="28" t="s">
        <v>7981</v>
      </c>
      <c r="Q138" s="28">
        <v>1</v>
      </c>
    </row>
    <row r="139" spans="16:17" x14ac:dyDescent="0.2">
      <c r="P139" s="28" t="s">
        <v>7982</v>
      </c>
      <c r="Q139" s="28">
        <v>1</v>
      </c>
    </row>
    <row r="140" spans="16:17" x14ac:dyDescent="0.2">
      <c r="P140" s="28" t="s">
        <v>7983</v>
      </c>
      <c r="Q140" s="28">
        <v>1</v>
      </c>
    </row>
    <row r="141" spans="16:17" x14ac:dyDescent="0.2">
      <c r="P141" s="28" t="s">
        <v>7984</v>
      </c>
      <c r="Q141" s="28">
        <v>1</v>
      </c>
    </row>
    <row r="142" spans="16:17" x14ac:dyDescent="0.2">
      <c r="P142" s="28" t="s">
        <v>7985</v>
      </c>
      <c r="Q142" s="28">
        <v>1</v>
      </c>
    </row>
    <row r="143" spans="16:17" x14ac:dyDescent="0.2">
      <c r="P143" s="28" t="s">
        <v>7986</v>
      </c>
      <c r="Q143" s="28">
        <v>1</v>
      </c>
    </row>
    <row r="144" spans="16:17" x14ac:dyDescent="0.2">
      <c r="P144" s="28" t="s">
        <v>7987</v>
      </c>
      <c r="Q144" s="28">
        <v>1</v>
      </c>
    </row>
    <row r="145" spans="16:17" x14ac:dyDescent="0.2">
      <c r="P145" s="28" t="s">
        <v>7988</v>
      </c>
      <c r="Q145" s="28">
        <v>1</v>
      </c>
    </row>
    <row r="146" spans="16:17" x14ac:dyDescent="0.2">
      <c r="P146" s="28" t="s">
        <v>7989</v>
      </c>
      <c r="Q146" s="28">
        <v>1</v>
      </c>
    </row>
    <row r="147" spans="16:17" x14ac:dyDescent="0.2">
      <c r="P147" s="28" t="s">
        <v>7990</v>
      </c>
      <c r="Q147" s="28">
        <v>1</v>
      </c>
    </row>
    <row r="148" spans="16:17" x14ac:dyDescent="0.2">
      <c r="P148" s="28" t="s">
        <v>7991</v>
      </c>
      <c r="Q148" s="28">
        <v>1</v>
      </c>
    </row>
    <row r="149" spans="16:17" x14ac:dyDescent="0.2">
      <c r="P149" s="28" t="s">
        <v>7992</v>
      </c>
      <c r="Q149" s="28">
        <v>1</v>
      </c>
    </row>
    <row r="150" spans="16:17" x14ac:dyDescent="0.2">
      <c r="P150" s="28" t="s">
        <v>6155</v>
      </c>
      <c r="Q150" s="28">
        <v>1</v>
      </c>
    </row>
    <row r="151" spans="16:17" x14ac:dyDescent="0.2">
      <c r="P151" s="28" t="s">
        <v>7993</v>
      </c>
      <c r="Q151" s="28">
        <v>1</v>
      </c>
    </row>
    <row r="152" spans="16:17" x14ac:dyDescent="0.2">
      <c r="P152" s="28" t="s">
        <v>7994</v>
      </c>
      <c r="Q152" s="28">
        <v>1</v>
      </c>
    </row>
    <row r="153" spans="16:17" x14ac:dyDescent="0.2">
      <c r="P153" s="28" t="s">
        <v>7995</v>
      </c>
      <c r="Q153" s="28">
        <v>1</v>
      </c>
    </row>
    <row r="154" spans="16:17" x14ac:dyDescent="0.2">
      <c r="P154" s="28" t="s">
        <v>7996</v>
      </c>
      <c r="Q154" s="28">
        <v>1</v>
      </c>
    </row>
    <row r="155" spans="16:17" x14ac:dyDescent="0.2">
      <c r="P155" s="28" t="s">
        <v>7997</v>
      </c>
      <c r="Q155" s="28">
        <v>1</v>
      </c>
    </row>
    <row r="156" spans="16:17" x14ac:dyDescent="0.2">
      <c r="P156" s="28" t="s">
        <v>7998</v>
      </c>
      <c r="Q156" s="28">
        <v>1</v>
      </c>
    </row>
    <row r="157" spans="16:17" x14ac:dyDescent="0.2">
      <c r="P157" s="28" t="s">
        <v>7999</v>
      </c>
      <c r="Q157" s="28">
        <v>1</v>
      </c>
    </row>
    <row r="158" spans="16:17" x14ac:dyDescent="0.2">
      <c r="P158" s="28" t="s">
        <v>8000</v>
      </c>
      <c r="Q158" s="28">
        <v>1</v>
      </c>
    </row>
    <row r="159" spans="16:17" x14ac:dyDescent="0.2">
      <c r="P159" s="28" t="s">
        <v>8001</v>
      </c>
      <c r="Q159" s="28">
        <v>1</v>
      </c>
    </row>
    <row r="160" spans="16:17" x14ac:dyDescent="0.2">
      <c r="P160" s="28" t="s">
        <v>8002</v>
      </c>
      <c r="Q160" s="28">
        <v>1</v>
      </c>
    </row>
  </sheetData>
  <pageMargins left="0.7" right="0.7" top="0.75" bottom="0.75" header="0.3" footer="0.3"/>
  <pageSetup paperSize="9"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workbookViewId="0">
      <selection activeCell="D13" sqref="D13"/>
    </sheetView>
  </sheetViews>
  <sheetFormatPr defaultRowHeight="12.75" x14ac:dyDescent="0.2"/>
  <sheetData>
    <row r="1" spans="1:6" ht="17.25" x14ac:dyDescent="0.2">
      <c r="A1" s="9" t="str">
        <f>"'Form responses'!"</f>
        <v>'Form responses'!</v>
      </c>
      <c r="B1" s="7" t="s">
        <v>81</v>
      </c>
    </row>
    <row r="2" spans="1:6" x14ac:dyDescent="0.2">
      <c r="A2" s="6" t="s">
        <v>7420</v>
      </c>
      <c r="B2" s="16">
        <f ca="1">COUNTA(INDIRECT($A$1&amp;$A3&amp;":"&amp;$A3))-1</f>
        <v>192</v>
      </c>
      <c r="C2" s="6" t="s">
        <v>7393</v>
      </c>
      <c r="D2" s="6" t="s">
        <v>7394</v>
      </c>
      <c r="E2" s="17" t="s">
        <v>7505</v>
      </c>
    </row>
    <row r="3" spans="1:6" x14ac:dyDescent="0.2">
      <c r="A3" s="6" t="s">
        <v>8124</v>
      </c>
      <c r="B3" s="3" t="s">
        <v>7396</v>
      </c>
      <c r="C3" s="4">
        <f ca="1">COUNTA(INDIRECT($A$1&amp;$A3&amp;":"&amp;$A3))-SUM(C4:C10)-1</f>
        <v>12</v>
      </c>
      <c r="D3" s="27">
        <f t="shared" ref="D3:D9" ca="1" si="0">C3/B$2</f>
        <v>6.25E-2</v>
      </c>
      <c r="E3" s="17">
        <f t="shared" ref="E3:E10" ca="1" si="1">COUNTIF(INDIRECT($A$1&amp;$A3&amp;":"&amp;$A3),B3&amp;"*")</f>
        <v>0</v>
      </c>
      <c r="F3" t="str">
        <f t="shared" ref="F3:F9" ca="1" si="2">SUBSTITUTE(B3,"/", " / ")&amp; " (n. "&amp;C3&amp;")"</f>
        <v>Other (n. 12)</v>
      </c>
    </row>
    <row r="4" spans="1:6" x14ac:dyDescent="0.2">
      <c r="A4" s="6" t="s">
        <v>8124</v>
      </c>
      <c r="B4" s="3" t="s">
        <v>138</v>
      </c>
      <c r="C4" s="4">
        <f t="shared" ref="C4:C9" ca="1" si="3">COUNTIF(INDIRECT($A$1&amp;$A4&amp;":"&amp;$A4),B4)</f>
        <v>46</v>
      </c>
      <c r="D4" s="27">
        <f t="shared" ca="1" si="0"/>
        <v>0.23958333333333334</v>
      </c>
      <c r="E4" s="17">
        <f t="shared" ca="1" si="1"/>
        <v>46</v>
      </c>
      <c r="F4" t="str">
        <f t="shared" ca="1" si="2"/>
        <v>Management / leadership (n. 46)</v>
      </c>
    </row>
    <row r="5" spans="1:6" x14ac:dyDescent="0.2">
      <c r="A5" s="6" t="s">
        <v>8124</v>
      </c>
      <c r="B5" s="3" t="s">
        <v>683</v>
      </c>
      <c r="C5" s="4">
        <f t="shared" ca="1" si="3"/>
        <v>1</v>
      </c>
      <c r="D5" s="27">
        <f t="shared" ca="1" si="0"/>
        <v>5.208333333333333E-3</v>
      </c>
      <c r="E5" s="17">
        <f t="shared" ca="1" si="1"/>
        <v>1</v>
      </c>
      <c r="F5" t="str">
        <f t="shared" ca="1" si="2"/>
        <v>Administration (n. 1)</v>
      </c>
    </row>
    <row r="6" spans="1:6" x14ac:dyDescent="0.2">
      <c r="A6" s="6" t="s">
        <v>8124</v>
      </c>
      <c r="B6" s="3" t="s">
        <v>164</v>
      </c>
      <c r="C6" s="4">
        <f t="shared" ca="1" si="3"/>
        <v>29</v>
      </c>
      <c r="D6" s="27">
        <f t="shared" ca="1" si="0"/>
        <v>0.15104166666666666</v>
      </c>
      <c r="E6" s="17">
        <f t="shared" ca="1" si="1"/>
        <v>29</v>
      </c>
      <c r="F6" t="str">
        <f t="shared" ca="1" si="2"/>
        <v>Teaching (n. 29)</v>
      </c>
    </row>
    <row r="7" spans="1:6" x14ac:dyDescent="0.2">
      <c r="A7" s="6" t="s">
        <v>8124</v>
      </c>
      <c r="B7" s="3" t="s">
        <v>221</v>
      </c>
      <c r="C7" s="4">
        <f t="shared" ca="1" si="3"/>
        <v>25</v>
      </c>
      <c r="D7" s="27">
        <f t="shared" ca="1" si="0"/>
        <v>0.13020833333333334</v>
      </c>
      <c r="E7" s="17">
        <f t="shared" ca="1" si="1"/>
        <v>26</v>
      </c>
      <c r="F7" t="str">
        <f t="shared" ca="1" si="2"/>
        <v>Support (n. 25)</v>
      </c>
    </row>
    <row r="8" spans="1:6" x14ac:dyDescent="0.2">
      <c r="A8" s="6" t="s">
        <v>8124</v>
      </c>
      <c r="B8" s="3" t="s">
        <v>193</v>
      </c>
      <c r="C8" s="4">
        <f t="shared" ca="1" si="3"/>
        <v>13</v>
      </c>
      <c r="D8" s="27">
        <f t="shared" ca="1" si="0"/>
        <v>6.7708333333333329E-2</v>
      </c>
      <c r="E8" s="17">
        <f t="shared" ca="1" si="1"/>
        <v>13</v>
      </c>
      <c r="F8" t="str">
        <f t="shared" ca="1" si="2"/>
        <v>Research (n. 13)</v>
      </c>
    </row>
    <row r="9" spans="1:6" x14ac:dyDescent="0.2">
      <c r="A9" s="6" t="s">
        <v>8124</v>
      </c>
      <c r="B9" s="3" t="s">
        <v>250</v>
      </c>
      <c r="C9" s="4">
        <f t="shared" ca="1" si="3"/>
        <v>34</v>
      </c>
      <c r="D9" s="27">
        <f t="shared" ca="1" si="0"/>
        <v>0.17708333333333334</v>
      </c>
      <c r="E9" s="17">
        <f t="shared" ca="1" si="1"/>
        <v>34</v>
      </c>
      <c r="F9" t="str">
        <f t="shared" ca="1" si="2"/>
        <v>Technical support / development (n. 34)</v>
      </c>
    </row>
    <row r="10" spans="1:6" x14ac:dyDescent="0.2">
      <c r="A10" s="6" t="s">
        <v>8124</v>
      </c>
      <c r="B10" s="29" t="s">
        <v>7543</v>
      </c>
      <c r="C10" s="4">
        <f ca="1">COUNTIF(INDIRECT($A$1&amp;$A10&amp;":"&amp;$A10),B10)</f>
        <v>32</v>
      </c>
      <c r="D10" s="27">
        <f ca="1">C10/B$2</f>
        <v>0.16666666666666666</v>
      </c>
      <c r="E10" s="17">
        <f t="shared" ca="1" si="1"/>
        <v>32</v>
      </c>
      <c r="F10" t="str">
        <f ca="1">SUBSTITUTE(B10,"/", " / ")&amp; " (n. "&amp;C10&amp;")"</f>
        <v>Staff development / training (n. 32)</v>
      </c>
    </row>
    <row r="11" spans="1:6" x14ac:dyDescent="0.2">
      <c r="D11" s="36"/>
    </row>
    <row r="12" spans="1:6" x14ac:dyDescent="0.2">
      <c r="D12" s="36"/>
    </row>
    <row r="13" spans="1:6" x14ac:dyDescent="0.2">
      <c r="D13" s="36"/>
    </row>
    <row r="14" spans="1:6" x14ac:dyDescent="0.2">
      <c r="D14" s="36"/>
    </row>
    <row r="15" spans="1:6" ht="17.25" x14ac:dyDescent="0.2">
      <c r="A15" s="9" t="str">
        <f>"'Form responses 2014'!"</f>
        <v>'Form responses 2014'!</v>
      </c>
      <c r="B15" s="7" t="s">
        <v>81</v>
      </c>
      <c r="D15" s="36"/>
    </row>
    <row r="16" spans="1:6" x14ac:dyDescent="0.2">
      <c r="A16" s="6" t="s">
        <v>7420</v>
      </c>
      <c r="B16" s="16">
        <f ca="1">COUNTA(INDIRECT($A$15&amp;$A17&amp;":"&amp;$A17))-1</f>
        <v>248</v>
      </c>
      <c r="C16" s="6" t="s">
        <v>7393</v>
      </c>
      <c r="D16" s="37" t="s">
        <v>7394</v>
      </c>
      <c r="E16" s="17" t="s">
        <v>7505</v>
      </c>
    </row>
    <row r="17" spans="1:6" x14ac:dyDescent="0.2">
      <c r="A17" s="6" t="s">
        <v>8124</v>
      </c>
      <c r="B17" s="3" t="s">
        <v>7396</v>
      </c>
      <c r="C17" s="4">
        <f ca="1">COUNTA(INDIRECT($A$15&amp;$A17&amp;":"&amp;$A17))-SUM(C18:C24)-1</f>
        <v>19</v>
      </c>
      <c r="D17" s="27">
        <f t="shared" ref="D17:D23" ca="1" si="4">C17/B$16</f>
        <v>7.6612903225806453E-2</v>
      </c>
      <c r="E17" s="17">
        <f ca="1">COUNTIF(INDIRECT($A$15&amp;$A17&amp;":"&amp;$A17),B17&amp;"*")</f>
        <v>0</v>
      </c>
      <c r="F17" t="str">
        <f>SUBSTITUTE(B17,"/", " / ")</f>
        <v>Other</v>
      </c>
    </row>
    <row r="18" spans="1:6" x14ac:dyDescent="0.2">
      <c r="A18" s="6" t="s">
        <v>8124</v>
      </c>
      <c r="B18" s="3" t="s">
        <v>138</v>
      </c>
      <c r="C18" s="4">
        <f ca="1">COUNTIF(INDIRECT($A$15&amp;$A18&amp;":"&amp;$A18),B18)</f>
        <v>71</v>
      </c>
      <c r="D18" s="27">
        <f t="shared" ca="1" si="4"/>
        <v>0.28629032258064518</v>
      </c>
      <c r="E18" s="17">
        <f t="shared" ref="E18:E24" ca="1" si="5">COUNTIF(INDIRECT($A$15&amp;$A18&amp;":"&amp;$A18),B18&amp;"*")</f>
        <v>71</v>
      </c>
      <c r="F18" t="str">
        <f t="shared" ref="F18:F24" si="6">SUBSTITUTE(B18,"/", " / ")</f>
        <v>Management / leadership</v>
      </c>
    </row>
    <row r="19" spans="1:6" x14ac:dyDescent="0.2">
      <c r="A19" s="6" t="s">
        <v>8124</v>
      </c>
      <c r="B19" s="3" t="s">
        <v>683</v>
      </c>
      <c r="C19" s="4">
        <f t="shared" ref="C19:C24" ca="1" si="7">COUNTIF(INDIRECT($A$15&amp;$A19&amp;":"&amp;$A19),B19)</f>
        <v>4</v>
      </c>
      <c r="D19" s="27">
        <f ca="1">C19/B$16</f>
        <v>1.6129032258064516E-2</v>
      </c>
      <c r="E19" s="17">
        <f t="shared" ca="1" si="5"/>
        <v>4</v>
      </c>
      <c r="F19" t="str">
        <f t="shared" si="6"/>
        <v>Administration</v>
      </c>
    </row>
    <row r="20" spans="1:6" x14ac:dyDescent="0.2">
      <c r="A20" s="6" t="s">
        <v>8124</v>
      </c>
      <c r="B20" s="3" t="s">
        <v>164</v>
      </c>
      <c r="C20" s="4">
        <f t="shared" ca="1" si="7"/>
        <v>40</v>
      </c>
      <c r="D20" s="27">
        <f t="shared" ca="1" si="4"/>
        <v>0.16129032258064516</v>
      </c>
      <c r="E20" s="17">
        <f t="shared" ca="1" si="5"/>
        <v>42</v>
      </c>
      <c r="F20" t="str">
        <f t="shared" si="6"/>
        <v>Teaching</v>
      </c>
    </row>
    <row r="21" spans="1:6" x14ac:dyDescent="0.2">
      <c r="A21" s="6" t="s">
        <v>8124</v>
      </c>
      <c r="B21" s="3" t="s">
        <v>221</v>
      </c>
      <c r="C21" s="4">
        <f t="shared" ca="1" si="7"/>
        <v>50</v>
      </c>
      <c r="D21" s="27">
        <f t="shared" ca="1" si="4"/>
        <v>0.20161290322580644</v>
      </c>
      <c r="E21" s="17">
        <f t="shared" ca="1" si="5"/>
        <v>50</v>
      </c>
      <c r="F21" t="str">
        <f t="shared" si="6"/>
        <v>Support</v>
      </c>
    </row>
    <row r="22" spans="1:6" x14ac:dyDescent="0.2">
      <c r="A22" s="6" t="s">
        <v>8124</v>
      </c>
      <c r="B22" s="3" t="s">
        <v>193</v>
      </c>
      <c r="C22" s="4">
        <f t="shared" ca="1" si="7"/>
        <v>19</v>
      </c>
      <c r="D22" s="27">
        <f t="shared" ca="1" si="4"/>
        <v>7.6612903225806453E-2</v>
      </c>
      <c r="E22" s="17">
        <f t="shared" ca="1" si="5"/>
        <v>19</v>
      </c>
      <c r="F22" t="str">
        <f t="shared" si="6"/>
        <v>Research</v>
      </c>
    </row>
    <row r="23" spans="1:6" x14ac:dyDescent="0.2">
      <c r="A23" s="6" t="s">
        <v>8124</v>
      </c>
      <c r="B23" s="3" t="s">
        <v>250</v>
      </c>
      <c r="C23" s="4">
        <f t="shared" ca="1" si="7"/>
        <v>45</v>
      </c>
      <c r="D23" s="27">
        <f t="shared" ca="1" si="4"/>
        <v>0.18145161290322581</v>
      </c>
      <c r="E23" s="17">
        <f t="shared" ca="1" si="5"/>
        <v>45</v>
      </c>
      <c r="F23" t="str">
        <f t="shared" si="6"/>
        <v>Technical support / development</v>
      </c>
    </row>
    <row r="24" spans="1:6" x14ac:dyDescent="0.2">
      <c r="A24" s="6" t="s">
        <v>8124</v>
      </c>
      <c r="B24" s="29" t="s">
        <v>7543</v>
      </c>
      <c r="C24" s="4">
        <f t="shared" ca="1" si="7"/>
        <v>0</v>
      </c>
      <c r="D24" s="27">
        <f ca="1">C24/B$16</f>
        <v>0</v>
      </c>
      <c r="E24" s="17">
        <f t="shared" ca="1" si="5"/>
        <v>0</v>
      </c>
      <c r="F24" t="str">
        <f t="shared" si="6"/>
        <v>Staff development / training</v>
      </c>
    </row>
  </sheetData>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workbookViewId="0">
      <selection activeCell="C34" sqref="C34"/>
    </sheetView>
  </sheetViews>
  <sheetFormatPr defaultRowHeight="12.75" x14ac:dyDescent="0.2"/>
  <cols>
    <col min="2" max="2" width="34.5703125" customWidth="1"/>
  </cols>
  <sheetData>
    <row r="1" spans="1:6" ht="17.25" x14ac:dyDescent="0.2">
      <c r="A1" s="9" t="str">
        <f>"'Form responses'!"</f>
        <v>'Form responses'!</v>
      </c>
      <c r="B1" s="7" t="s">
        <v>82</v>
      </c>
    </row>
    <row r="2" spans="1:6" x14ac:dyDescent="0.2">
      <c r="A2" s="6" t="s">
        <v>7420</v>
      </c>
      <c r="B2" s="16">
        <f ca="1">COUNTA(INDIRECT($A$1&amp;$A3&amp;":"&amp;$A3))-1</f>
        <v>190</v>
      </c>
      <c r="C2" s="6" t="s">
        <v>7393</v>
      </c>
      <c r="D2" s="6" t="s">
        <v>7394</v>
      </c>
      <c r="E2" s="17" t="s">
        <v>7505</v>
      </c>
    </row>
    <row r="3" spans="1:6" x14ac:dyDescent="0.2">
      <c r="A3" s="6" t="s">
        <v>7502</v>
      </c>
      <c r="B3" s="3" t="s">
        <v>7396</v>
      </c>
      <c r="C3" s="4">
        <f ca="1">COUNTA(INDIRECT($A$1&amp;$A3&amp;":"&amp;$A3))-SUM(E4:E10)</f>
        <v>4</v>
      </c>
      <c r="D3" s="27">
        <f t="shared" ref="D3:D10" ca="1" si="0">C3/B$2</f>
        <v>2.1052631578947368E-2</v>
      </c>
      <c r="E3" s="17">
        <f t="shared" ref="E3:E10" ca="1" si="1">COUNTIF(INDIRECT($A$1&amp;$A3&amp;":"&amp;$A3),B3&amp;"*")</f>
        <v>0</v>
      </c>
      <c r="F3" t="str">
        <f t="shared" ref="F3:F10" si="2">SUBSTITUTE(B3,"/", " / ")</f>
        <v>Other</v>
      </c>
    </row>
    <row r="4" spans="1:6" x14ac:dyDescent="0.2">
      <c r="A4" s="6" t="s">
        <v>7502</v>
      </c>
      <c r="B4" s="3" t="s">
        <v>138</v>
      </c>
      <c r="C4" s="4">
        <f ca="1">COUNTIF(INDIRECT($A$1&amp;$A4&amp;":"&amp;$A4),"*"&amp;B4&amp;"*")</f>
        <v>63</v>
      </c>
      <c r="D4" s="27">
        <f t="shared" ca="1" si="0"/>
        <v>0.33157894736842103</v>
      </c>
      <c r="E4" s="17">
        <f t="shared" ca="1" si="1"/>
        <v>17</v>
      </c>
      <c r="F4" t="str">
        <f t="shared" si="2"/>
        <v>Management / leadership</v>
      </c>
    </row>
    <row r="5" spans="1:6" x14ac:dyDescent="0.2">
      <c r="A5" s="6" t="s">
        <v>7502</v>
      </c>
      <c r="B5" s="3" t="s">
        <v>683</v>
      </c>
      <c r="C5" s="4">
        <f ca="1">COUNTIF(INDIRECT($A$1&amp;$A5&amp;":"&amp;$A5),"*"&amp;B5&amp;"*")</f>
        <v>64</v>
      </c>
      <c r="D5" s="27">
        <f t="shared" ca="1" si="0"/>
        <v>0.33684210526315789</v>
      </c>
      <c r="E5" s="17">
        <f t="shared" ca="1" si="1"/>
        <v>5</v>
      </c>
      <c r="F5" t="str">
        <f t="shared" si="2"/>
        <v>Administration</v>
      </c>
    </row>
    <row r="6" spans="1:6" x14ac:dyDescent="0.2">
      <c r="A6" s="6" t="s">
        <v>7502</v>
      </c>
      <c r="B6" s="3" t="s">
        <v>164</v>
      </c>
      <c r="C6" s="4">
        <f ca="1">COUNTIF(INDIRECT($A$1&amp;$A6&amp;":"&amp;$A6),"*"&amp;B6&amp;"*")</f>
        <v>81</v>
      </c>
      <c r="D6" s="27">
        <f t="shared" ca="1" si="0"/>
        <v>0.4263157894736842</v>
      </c>
      <c r="E6" s="17">
        <f t="shared" ca="1" si="1"/>
        <v>81</v>
      </c>
      <c r="F6" t="str">
        <f t="shared" si="2"/>
        <v>Teaching</v>
      </c>
    </row>
    <row r="7" spans="1:6" x14ac:dyDescent="0.2">
      <c r="A7" s="6" t="s">
        <v>7502</v>
      </c>
      <c r="B7" s="3" t="s">
        <v>221</v>
      </c>
      <c r="C7" s="4">
        <v>91</v>
      </c>
      <c r="D7" s="27">
        <f t="shared" ca="1" si="0"/>
        <v>0.47894736842105262</v>
      </c>
      <c r="E7" s="17">
        <f t="shared" ca="1" si="1"/>
        <v>23</v>
      </c>
      <c r="F7" t="str">
        <f t="shared" si="2"/>
        <v>Support</v>
      </c>
    </row>
    <row r="8" spans="1:6" x14ac:dyDescent="0.2">
      <c r="A8" s="6" t="s">
        <v>7502</v>
      </c>
      <c r="B8" s="3" t="s">
        <v>193</v>
      </c>
      <c r="C8" s="4">
        <f ca="1">COUNTIF(INDIRECT($A$1&amp;$A8&amp;":"&amp;$A8),"*"&amp;B8&amp;"*")</f>
        <v>94</v>
      </c>
      <c r="D8" s="27">
        <f t="shared" ca="1" si="0"/>
        <v>0.49473684210526314</v>
      </c>
      <c r="E8" s="17">
        <f t="shared" ca="1" si="1"/>
        <v>42</v>
      </c>
      <c r="F8" t="str">
        <f t="shared" si="2"/>
        <v>Research</v>
      </c>
    </row>
    <row r="9" spans="1:6" x14ac:dyDescent="0.2">
      <c r="A9" s="6" t="s">
        <v>7502</v>
      </c>
      <c r="B9" s="3" t="s">
        <v>250</v>
      </c>
      <c r="C9" s="4">
        <f ca="1">COUNTIF(INDIRECT($A$1&amp;$A9&amp;":"&amp;$A9),"*"&amp;B9&amp;"*")</f>
        <v>103</v>
      </c>
      <c r="D9" s="27">
        <f t="shared" ca="1" si="0"/>
        <v>0.54210526315789476</v>
      </c>
      <c r="E9" s="17">
        <f t="shared" ca="1" si="1"/>
        <v>7</v>
      </c>
      <c r="F9" t="str">
        <f t="shared" si="2"/>
        <v>Technical support / development</v>
      </c>
    </row>
    <row r="10" spans="1:6" x14ac:dyDescent="0.2">
      <c r="A10" s="6" t="s">
        <v>7502</v>
      </c>
      <c r="B10" s="29" t="s">
        <v>7543</v>
      </c>
      <c r="C10" s="4">
        <f ca="1">COUNTIF(INDIRECT($A$1&amp;$A10&amp;":"&amp;$A10),"*"&amp;B10&amp;"*")</f>
        <v>117</v>
      </c>
      <c r="D10" s="27">
        <f t="shared" ca="1" si="0"/>
        <v>0.61578947368421055</v>
      </c>
      <c r="E10" s="17">
        <f t="shared" ca="1" si="1"/>
        <v>12</v>
      </c>
      <c r="F10" t="str">
        <f t="shared" si="2"/>
        <v>Staff development / training</v>
      </c>
    </row>
    <row r="11" spans="1:6" x14ac:dyDescent="0.2">
      <c r="B11" s="3"/>
      <c r="C11" s="4"/>
      <c r="D11" s="27"/>
    </row>
    <row r="12" spans="1:6" x14ac:dyDescent="0.2">
      <c r="B12" s="3"/>
      <c r="C12" s="4"/>
      <c r="D12" s="27"/>
    </row>
    <row r="13" spans="1:6" x14ac:dyDescent="0.2">
      <c r="B13" s="3"/>
      <c r="C13" s="4"/>
      <c r="D13" s="27"/>
    </row>
    <row r="14" spans="1:6" x14ac:dyDescent="0.2">
      <c r="B14" s="3"/>
      <c r="C14" s="4"/>
      <c r="D14" s="27"/>
    </row>
    <row r="15" spans="1:6" ht="17.25" x14ac:dyDescent="0.2">
      <c r="A15" s="9" t="str">
        <f>"'Form responses 2014'!"</f>
        <v>'Form responses 2014'!</v>
      </c>
      <c r="B15" s="7" t="s">
        <v>82</v>
      </c>
      <c r="D15" s="36"/>
    </row>
    <row r="16" spans="1:6" x14ac:dyDescent="0.2">
      <c r="A16" s="6" t="s">
        <v>7420</v>
      </c>
      <c r="B16" s="16">
        <f ca="1">COUNTA(INDIRECT($A$15&amp;$A17&amp;":"&amp;$A17))-1</f>
        <v>238</v>
      </c>
      <c r="C16" s="6" t="s">
        <v>7393</v>
      </c>
      <c r="D16" s="37" t="s">
        <v>7394</v>
      </c>
      <c r="E16" s="17" t="s">
        <v>7505</v>
      </c>
    </row>
    <row r="17" spans="1:6" x14ac:dyDescent="0.2">
      <c r="A17" s="6" t="s">
        <v>7502</v>
      </c>
      <c r="B17" s="3" t="s">
        <v>7396</v>
      </c>
      <c r="C17" s="4">
        <f ca="1">COUNTA(INDIRECT($A$15&amp;$A17&amp;":"&amp;$A17))-SUM(E18:E24)</f>
        <v>9</v>
      </c>
      <c r="D17" s="27">
        <f ca="1">C17/B$16</f>
        <v>3.7815126050420166E-2</v>
      </c>
      <c r="E17" s="17">
        <f ca="1">COUNTIF(INDIRECT($A$15&amp;$A17&amp;":"&amp;$A17),B17&amp;"*")</f>
        <v>0</v>
      </c>
      <c r="F17" t="str">
        <f>SUBSTITUTE(B17,"/", " / ")</f>
        <v>Other</v>
      </c>
    </row>
    <row r="18" spans="1:6" x14ac:dyDescent="0.2">
      <c r="A18" s="6" t="s">
        <v>7502</v>
      </c>
      <c r="B18" s="3" t="s">
        <v>138</v>
      </c>
      <c r="C18" s="4">
        <f t="shared" ref="C18:C20" ca="1" si="3">COUNTIF(INDIRECT($A$15&amp;$A18&amp;":"&amp;$A18),"*"&amp;B18&amp;"*")</f>
        <v>96</v>
      </c>
      <c r="D18" s="27">
        <f t="shared" ref="D18:D24" ca="1" si="4">C18/B$16</f>
        <v>0.40336134453781514</v>
      </c>
      <c r="E18" s="17">
        <f t="shared" ref="E18:E24" ca="1" si="5">COUNTIF(INDIRECT($A$15&amp;$A18&amp;":"&amp;$A18),B18&amp;"*")</f>
        <v>22</v>
      </c>
      <c r="F18" t="str">
        <f t="shared" ref="F18:F24" si="6">SUBSTITUTE(B18,"/", " / ")</f>
        <v>Management / leadership</v>
      </c>
    </row>
    <row r="19" spans="1:6" x14ac:dyDescent="0.2">
      <c r="A19" s="6" t="s">
        <v>7502</v>
      </c>
      <c r="B19" s="3" t="s">
        <v>683</v>
      </c>
      <c r="C19" s="4">
        <f t="shared" ca="1" si="3"/>
        <v>81</v>
      </c>
      <c r="D19" s="27">
        <f t="shared" ca="1" si="4"/>
        <v>0.34033613445378152</v>
      </c>
      <c r="E19" s="17">
        <f t="shared" ca="1" si="5"/>
        <v>3</v>
      </c>
      <c r="F19" t="str">
        <f t="shared" si="6"/>
        <v>Administration</v>
      </c>
    </row>
    <row r="20" spans="1:6" x14ac:dyDescent="0.2">
      <c r="A20" s="6" t="s">
        <v>7502</v>
      </c>
      <c r="B20" s="3" t="s">
        <v>164</v>
      </c>
      <c r="C20" s="4">
        <f t="shared" ca="1" si="3"/>
        <v>113</v>
      </c>
      <c r="D20" s="27">
        <f t="shared" ca="1" si="4"/>
        <v>0.47478991596638653</v>
      </c>
      <c r="E20" s="17">
        <f t="shared" ca="1" si="5"/>
        <v>113</v>
      </c>
      <c r="F20" t="str">
        <f t="shared" si="6"/>
        <v>Teaching</v>
      </c>
    </row>
    <row r="21" spans="1:6" x14ac:dyDescent="0.2">
      <c r="A21" s="6" t="s">
        <v>7502</v>
      </c>
      <c r="B21" s="3" t="s">
        <v>221</v>
      </c>
      <c r="C21" s="4">
        <f ca="1">COUNTIF(INDIRECT($A$15&amp;$A21&amp;":"&amp;$A21),B21&amp;"*")+COUNTIF(INDIRECT($A$15&amp;$A21&amp;":"&amp;$A21), "*"&amp;B21&amp;",*")</f>
        <v>101</v>
      </c>
      <c r="D21" s="27">
        <f t="shared" ca="1" si="4"/>
        <v>0.42436974789915966</v>
      </c>
      <c r="E21" s="17">
        <f t="shared" ca="1" si="5"/>
        <v>20</v>
      </c>
      <c r="F21" t="str">
        <f t="shared" si="6"/>
        <v>Support</v>
      </c>
    </row>
    <row r="22" spans="1:6" x14ac:dyDescent="0.2">
      <c r="A22" s="6" t="s">
        <v>7502</v>
      </c>
      <c r="B22" s="3" t="s">
        <v>193</v>
      </c>
      <c r="C22" s="4">
        <f ca="1">COUNTIF(INDIRECT($A$15&amp;$A22&amp;":"&amp;$A22),"*"&amp;B22&amp;"*")</f>
        <v>128</v>
      </c>
      <c r="D22" s="27">
        <f t="shared" ca="1" si="4"/>
        <v>0.53781512605042014</v>
      </c>
      <c r="E22" s="17">
        <f t="shared" ca="1" si="5"/>
        <v>56</v>
      </c>
      <c r="F22" t="str">
        <f t="shared" si="6"/>
        <v>Research</v>
      </c>
    </row>
    <row r="23" spans="1:6" x14ac:dyDescent="0.2">
      <c r="A23" s="6" t="s">
        <v>7502</v>
      </c>
      <c r="B23" s="3" t="s">
        <v>250</v>
      </c>
      <c r="C23" s="4">
        <f t="shared" ref="C23:C24" ca="1" si="7">COUNTIF(INDIRECT($A$15&amp;$A23&amp;":"&amp;$A23),"*"&amp;B23&amp;"*")</f>
        <v>105</v>
      </c>
      <c r="D23" s="27">
        <f t="shared" ca="1" si="4"/>
        <v>0.44117647058823528</v>
      </c>
      <c r="E23" s="17">
        <f t="shared" ca="1" si="5"/>
        <v>16</v>
      </c>
      <c r="F23" t="str">
        <f t="shared" si="6"/>
        <v>Technical support / development</v>
      </c>
    </row>
    <row r="24" spans="1:6" x14ac:dyDescent="0.2">
      <c r="A24" s="6" t="s">
        <v>7502</v>
      </c>
      <c r="B24" s="29" t="s">
        <v>7543</v>
      </c>
      <c r="C24" s="4">
        <f t="shared" ca="1" si="7"/>
        <v>0</v>
      </c>
      <c r="D24" s="27">
        <f t="shared" ca="1" si="4"/>
        <v>0</v>
      </c>
      <c r="E24" s="17">
        <f t="shared" ca="1" si="5"/>
        <v>0</v>
      </c>
      <c r="F24" t="str">
        <f t="shared" si="6"/>
        <v>Staff development / training</v>
      </c>
    </row>
  </sheetData>
  <sortState ref="A3:F10">
    <sortCondition ref="C3:C10"/>
  </sortState>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workbookViewId="0">
      <selection activeCell="A3" sqref="A3:A10"/>
    </sheetView>
  </sheetViews>
  <sheetFormatPr defaultRowHeight="12.75" x14ac:dyDescent="0.2"/>
  <sheetData>
    <row r="1" spans="1:6" ht="17.25" x14ac:dyDescent="0.2">
      <c r="A1" s="9" t="str">
        <f>"'Form responses'!"</f>
        <v>'Form responses'!</v>
      </c>
      <c r="B1" s="7" t="s">
        <v>83</v>
      </c>
    </row>
    <row r="2" spans="1:6" x14ac:dyDescent="0.2">
      <c r="A2" s="6" t="s">
        <v>7420</v>
      </c>
      <c r="B2" s="16">
        <f ca="1">COUNTA(INDIRECT($A$1&amp;$A4&amp;":"&amp;$A4))-1</f>
        <v>196</v>
      </c>
      <c r="C2" s="6" t="s">
        <v>7393</v>
      </c>
      <c r="D2" s="6" t="s">
        <v>7394</v>
      </c>
      <c r="E2" s="17" t="s">
        <v>7505</v>
      </c>
    </row>
    <row r="3" spans="1:6" x14ac:dyDescent="0.2">
      <c r="A3" s="6" t="s">
        <v>7503</v>
      </c>
      <c r="B3" s="3" t="s">
        <v>7396</v>
      </c>
      <c r="C3" s="4">
        <f ca="1">COUNTA(INDIRECT($A$1&amp;$A3&amp;":"&amp;$A3))-SUM(E5:E10)</f>
        <v>3</v>
      </c>
      <c r="D3" s="27">
        <f t="shared" ref="D3:D10" ca="1" si="0">C3/B$2</f>
        <v>1.5306122448979591E-2</v>
      </c>
      <c r="E3" s="17">
        <f t="shared" ref="E3:E10" ca="1" si="1">COUNTIF(INDIRECT($A$1&amp;$A3&amp;":"&amp;$A3),B3&amp;"*")</f>
        <v>0</v>
      </c>
      <c r="F3" t="str">
        <f t="shared" ref="F3:F10" ca="1" si="2">SUBSTITUTE(B3,"/", " / ")&amp; " (n. "&amp;C3&amp;")"</f>
        <v>Other (n. 3)</v>
      </c>
    </row>
    <row r="4" spans="1:6" x14ac:dyDescent="0.2">
      <c r="A4" s="6" t="s">
        <v>7503</v>
      </c>
      <c r="B4" s="3" t="s">
        <v>7399</v>
      </c>
      <c r="C4" s="4">
        <f t="shared" ref="C4:C10" ca="1" si="3">COUNTIF(INDIRECT($A$1&amp;$A4&amp;":"&amp;$A4),"*"&amp;B4&amp;"*")</f>
        <v>3</v>
      </c>
      <c r="D4" s="27">
        <f t="shared" ca="1" si="0"/>
        <v>1.5306122448979591E-2</v>
      </c>
      <c r="E4" s="17">
        <f t="shared" ca="1" si="1"/>
        <v>1</v>
      </c>
      <c r="F4" t="str">
        <f t="shared" ca="1" si="2"/>
        <v>Third sector (n. 3)</v>
      </c>
    </row>
    <row r="5" spans="1:6" x14ac:dyDescent="0.2">
      <c r="A5" s="6" t="s">
        <v>7503</v>
      </c>
      <c r="B5" s="3" t="s">
        <v>2552</v>
      </c>
      <c r="C5" s="4">
        <f t="shared" ca="1" si="3"/>
        <v>10</v>
      </c>
      <c r="D5" s="27">
        <f t="shared" ca="1" si="0"/>
        <v>5.1020408163265307E-2</v>
      </c>
      <c r="E5" s="17">
        <f t="shared" ca="1" si="1"/>
        <v>10</v>
      </c>
      <c r="F5" t="str">
        <f t="shared" ca="1" si="2"/>
        <v>Schools (n. 10)</v>
      </c>
    </row>
    <row r="6" spans="1:6" x14ac:dyDescent="0.2">
      <c r="A6" s="6" t="s">
        <v>7503</v>
      </c>
      <c r="B6" s="3" t="s">
        <v>4611</v>
      </c>
      <c r="C6" s="4">
        <f t="shared" ca="1" si="3"/>
        <v>10</v>
      </c>
      <c r="D6" s="27">
        <f t="shared" ca="1" si="0"/>
        <v>5.1020408163265307E-2</v>
      </c>
      <c r="E6" s="17">
        <f t="shared" ca="1" si="1"/>
        <v>3</v>
      </c>
      <c r="F6" t="str">
        <f t="shared" ca="1" si="2"/>
        <v>Industry (n. 10)</v>
      </c>
    </row>
    <row r="7" spans="1:6" x14ac:dyDescent="0.2">
      <c r="A7" s="6" t="s">
        <v>7503</v>
      </c>
      <c r="B7" s="3" t="s">
        <v>2236</v>
      </c>
      <c r="C7" s="4">
        <f t="shared" ca="1" si="3"/>
        <v>11</v>
      </c>
      <c r="D7" s="27">
        <f t="shared" ca="1" si="0"/>
        <v>5.6122448979591837E-2</v>
      </c>
      <c r="E7" s="17">
        <f t="shared" ca="1" si="1"/>
        <v>0</v>
      </c>
      <c r="F7" t="str">
        <f t="shared" ca="1" si="2"/>
        <v>Adult and community learning (n. 11)</v>
      </c>
    </row>
    <row r="8" spans="1:6" x14ac:dyDescent="0.2">
      <c r="A8" s="6" t="s">
        <v>7503</v>
      </c>
      <c r="B8" s="3" t="s">
        <v>2408</v>
      </c>
      <c r="C8" s="4">
        <f t="shared" ca="1" si="3"/>
        <v>14</v>
      </c>
      <c r="D8" s="27">
        <f t="shared" ca="1" si="0"/>
        <v>7.1428571428571425E-2</v>
      </c>
      <c r="E8" s="17">
        <f t="shared" ca="1" si="1"/>
        <v>4</v>
      </c>
      <c r="F8" t="str">
        <f t="shared" ca="1" si="2"/>
        <v>Work-based learning (n. 14)</v>
      </c>
    </row>
    <row r="9" spans="1:6" x14ac:dyDescent="0.2">
      <c r="A9" s="6" t="s">
        <v>7503</v>
      </c>
      <c r="B9" s="3" t="s">
        <v>446</v>
      </c>
      <c r="C9" s="4">
        <f t="shared" ca="1" si="3"/>
        <v>26</v>
      </c>
      <c r="D9" s="27">
        <f t="shared" ca="1" si="0"/>
        <v>0.1326530612244898</v>
      </c>
      <c r="E9" s="17">
        <f t="shared" ca="1" si="1"/>
        <v>23</v>
      </c>
      <c r="F9" t="str">
        <f t="shared" ca="1" si="2"/>
        <v>Further Education (n. 26)</v>
      </c>
    </row>
    <row r="10" spans="1:6" x14ac:dyDescent="0.2">
      <c r="A10" s="6" t="s">
        <v>7503</v>
      </c>
      <c r="B10" s="3" t="s">
        <v>114</v>
      </c>
      <c r="C10" s="4">
        <f t="shared" ca="1" si="3"/>
        <v>171</v>
      </c>
      <c r="D10" s="27">
        <f t="shared" ca="1" si="0"/>
        <v>0.87244897959183676</v>
      </c>
      <c r="E10" s="17">
        <f t="shared" ca="1" si="1"/>
        <v>154</v>
      </c>
      <c r="F10" t="str">
        <f t="shared" ca="1" si="2"/>
        <v>Higher Education (n. 171)</v>
      </c>
    </row>
    <row r="11" spans="1:6" x14ac:dyDescent="0.2">
      <c r="B11" s="3"/>
      <c r="C11" s="4"/>
      <c r="D11" s="27"/>
    </row>
    <row r="12" spans="1:6" x14ac:dyDescent="0.2">
      <c r="B12" s="3"/>
      <c r="C12" s="4"/>
      <c r="D12" s="27"/>
    </row>
    <row r="13" spans="1:6" x14ac:dyDescent="0.2">
      <c r="B13" s="3"/>
      <c r="C13" s="4"/>
      <c r="D13" s="27"/>
    </row>
    <row r="14" spans="1:6" x14ac:dyDescent="0.2">
      <c r="B14" s="3"/>
      <c r="C14" s="4"/>
      <c r="D14" s="27"/>
    </row>
    <row r="15" spans="1:6" ht="17.25" x14ac:dyDescent="0.2">
      <c r="A15" s="9" t="str">
        <f>"'Form responses 2014'!"</f>
        <v>'Form responses 2014'!</v>
      </c>
      <c r="B15" s="7" t="s">
        <v>83</v>
      </c>
      <c r="D15" s="36"/>
    </row>
    <row r="16" spans="1:6" x14ac:dyDescent="0.2">
      <c r="A16" s="6" t="s">
        <v>7420</v>
      </c>
      <c r="B16" s="16">
        <f ca="1">COUNTA(INDIRECT($A$15&amp;$A18&amp;":"&amp;$A18))-1</f>
        <v>248</v>
      </c>
      <c r="C16" s="6" t="s">
        <v>7393</v>
      </c>
      <c r="D16" s="37" t="s">
        <v>7394</v>
      </c>
      <c r="E16" s="17" t="s">
        <v>7505</v>
      </c>
    </row>
    <row r="17" spans="1:6" x14ac:dyDescent="0.2">
      <c r="A17" s="6" t="s">
        <v>7503</v>
      </c>
      <c r="B17" s="3" t="s">
        <v>7396</v>
      </c>
      <c r="C17" s="4">
        <f ca="1">COUNTA(INDIRECT($A$15&amp;$A17&amp;":"&amp;$A17))-SUM(E19:E24)</f>
        <v>4</v>
      </c>
      <c r="D17" s="27">
        <f t="shared" ref="D17:D23" ca="1" si="4">C17/B$16</f>
        <v>1.6129032258064516E-2</v>
      </c>
      <c r="E17" s="17">
        <f ca="1">COUNTIF(INDIRECT($A$1&amp;$A17&amp;":"&amp;$A17),B17&amp;"*")</f>
        <v>0</v>
      </c>
      <c r="F17" t="str">
        <f>SUBSTITUTE(B17,"/", " / ")</f>
        <v>Other</v>
      </c>
    </row>
    <row r="18" spans="1:6" x14ac:dyDescent="0.2">
      <c r="A18" s="6" t="s">
        <v>7503</v>
      </c>
      <c r="B18" s="3" t="s">
        <v>7399</v>
      </c>
      <c r="C18" s="4">
        <f ca="1">COUNTIF(INDIRECT($A$15&amp;$A18&amp;":"&amp;$A18),"*"&amp;B18&amp;"*")</f>
        <v>5</v>
      </c>
      <c r="D18" s="27">
        <f t="shared" ca="1" si="4"/>
        <v>2.0161290322580645E-2</v>
      </c>
      <c r="E18" s="17">
        <f ca="1">COUNTIF(INDIRECT($A$15&amp;$A18&amp;":"&amp;$A18),B18&amp;"*")</f>
        <v>0</v>
      </c>
      <c r="F18" t="str">
        <f t="shared" ref="F18:F24" si="5">SUBSTITUTE(B18,"/", " / ")</f>
        <v>Third sector</v>
      </c>
    </row>
    <row r="19" spans="1:6" x14ac:dyDescent="0.2">
      <c r="A19" s="6" t="s">
        <v>7503</v>
      </c>
      <c r="B19" s="3" t="s">
        <v>2552</v>
      </c>
      <c r="C19" s="4">
        <f t="shared" ref="C19:C24" ca="1" si="6">COUNTIF(INDIRECT($A$15&amp;$A19&amp;":"&amp;$A19),"*"&amp;B19&amp;"*")</f>
        <v>9</v>
      </c>
      <c r="D19" s="27">
        <f t="shared" ca="1" si="4"/>
        <v>3.6290322580645164E-2</v>
      </c>
      <c r="E19" s="17">
        <f t="shared" ref="E19:E24" ca="1" si="7">COUNTIF(INDIRECT($A$15&amp;$A19&amp;":"&amp;$A19),B19&amp;"*")</f>
        <v>9</v>
      </c>
      <c r="F19" t="str">
        <f t="shared" si="5"/>
        <v>Schools</v>
      </c>
    </row>
    <row r="20" spans="1:6" x14ac:dyDescent="0.2">
      <c r="A20" s="6" t="s">
        <v>7503</v>
      </c>
      <c r="B20" s="3" t="s">
        <v>4611</v>
      </c>
      <c r="C20" s="4">
        <f t="shared" ca="1" si="6"/>
        <v>11</v>
      </c>
      <c r="D20" s="27">
        <f t="shared" ca="1" si="4"/>
        <v>4.4354838709677422E-2</v>
      </c>
      <c r="E20" s="17">
        <f t="shared" ca="1" si="7"/>
        <v>2</v>
      </c>
      <c r="F20" t="str">
        <f t="shared" si="5"/>
        <v>Industry</v>
      </c>
    </row>
    <row r="21" spans="1:6" x14ac:dyDescent="0.2">
      <c r="A21" s="6" t="s">
        <v>7503</v>
      </c>
      <c r="B21" s="3" t="s">
        <v>2236</v>
      </c>
      <c r="C21" s="4">
        <f t="shared" ca="1" si="6"/>
        <v>23</v>
      </c>
      <c r="D21" s="27">
        <f t="shared" ca="1" si="4"/>
        <v>9.2741935483870969E-2</v>
      </c>
      <c r="E21" s="17">
        <f t="shared" ca="1" si="7"/>
        <v>2</v>
      </c>
      <c r="F21" t="str">
        <f t="shared" si="5"/>
        <v>Adult and community learning</v>
      </c>
    </row>
    <row r="22" spans="1:6" x14ac:dyDescent="0.2">
      <c r="A22" s="6" t="s">
        <v>7503</v>
      </c>
      <c r="B22" s="3" t="s">
        <v>2408</v>
      </c>
      <c r="C22" s="4">
        <f t="shared" ca="1" si="6"/>
        <v>23</v>
      </c>
      <c r="D22" s="27">
        <f t="shared" ca="1" si="4"/>
        <v>9.2741935483870969E-2</v>
      </c>
      <c r="E22" s="17">
        <f t="shared" ca="1" si="7"/>
        <v>4</v>
      </c>
      <c r="F22" t="str">
        <f t="shared" si="5"/>
        <v>Work-based learning</v>
      </c>
    </row>
    <row r="23" spans="1:6" x14ac:dyDescent="0.2">
      <c r="A23" s="6" t="s">
        <v>7503</v>
      </c>
      <c r="B23" s="3" t="s">
        <v>446</v>
      </c>
      <c r="C23" s="4">
        <f t="shared" ca="1" si="6"/>
        <v>34</v>
      </c>
      <c r="D23" s="27">
        <f t="shared" ca="1" si="4"/>
        <v>0.13709677419354838</v>
      </c>
      <c r="E23" s="17">
        <f t="shared" ca="1" si="7"/>
        <v>26</v>
      </c>
      <c r="F23" t="str">
        <f t="shared" si="5"/>
        <v>Further Education</v>
      </c>
    </row>
    <row r="24" spans="1:6" x14ac:dyDescent="0.2">
      <c r="A24" s="6" t="s">
        <v>7503</v>
      </c>
      <c r="B24" s="3" t="s">
        <v>114</v>
      </c>
      <c r="C24" s="4">
        <f t="shared" ca="1" si="6"/>
        <v>221</v>
      </c>
      <c r="D24" s="27">
        <f ca="1">C24/B$16</f>
        <v>0.8911290322580645</v>
      </c>
      <c r="E24" s="17">
        <f t="shared" ca="1" si="7"/>
        <v>202</v>
      </c>
      <c r="F24" t="str">
        <f t="shared" si="5"/>
        <v>Higher Education</v>
      </c>
    </row>
  </sheetData>
  <sortState ref="A3:F10">
    <sortCondition ref="C3:C10"/>
  </sortState>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A3" sqref="A3:A9"/>
    </sheetView>
  </sheetViews>
  <sheetFormatPr defaultRowHeight="12.75" x14ac:dyDescent="0.2"/>
  <cols>
    <col min="2" max="2" width="25" customWidth="1"/>
  </cols>
  <sheetData>
    <row r="1" spans="1:7" ht="17.25" x14ac:dyDescent="0.2">
      <c r="A1" s="9" t="str">
        <f>"'Form responses'!"</f>
        <v>'Form responses'!</v>
      </c>
      <c r="B1" s="7" t="s">
        <v>84</v>
      </c>
    </row>
    <row r="2" spans="1:7" x14ac:dyDescent="0.2">
      <c r="A2" s="6" t="s">
        <v>7420</v>
      </c>
      <c r="B2" s="16">
        <f ca="1">COUNTA(INDIRECT($A$1&amp;$A4&amp;":"&amp;$A4))-1</f>
        <v>192</v>
      </c>
      <c r="C2" s="6" t="s">
        <v>7393</v>
      </c>
      <c r="D2" s="6" t="s">
        <v>7394</v>
      </c>
      <c r="E2" s="17" t="s">
        <v>7505</v>
      </c>
    </row>
    <row r="3" spans="1:7" x14ac:dyDescent="0.2">
      <c r="A3" s="6" t="s">
        <v>7504</v>
      </c>
      <c r="B3" s="3" t="s">
        <v>2553</v>
      </c>
      <c r="C3" s="4">
        <f ca="1">COUNTIF(INDIRECT($A$1&amp;$A3&amp;":"&amp;$A3),"*"&amp;B3&amp;"*")</f>
        <v>5</v>
      </c>
      <c r="D3" s="27">
        <f t="shared" ref="D3:D9" ca="1" si="0">C3/B$2</f>
        <v>2.6041666666666668E-2</v>
      </c>
      <c r="E3" s="17">
        <f t="shared" ref="E3:E9" ca="1" si="1">COUNTIF(INDIRECT($A$1&amp;$A3&amp;":"&amp;$A3),B3&amp;"*")</f>
        <v>5</v>
      </c>
      <c r="F3" t="str">
        <f t="shared" ref="F3:F9" ca="1" si="2">SUBSTITUTE(B3,"/", " / ")&amp; " (n. "&amp;C3&amp;")"</f>
        <v>School (n. 5)</v>
      </c>
      <c r="G3" t="str">
        <f ca="1">C3 &amp; " ("&amp;TEXT(D3,"0.0%")&amp;")"</f>
        <v>5 (2.6%)</v>
      </c>
    </row>
    <row r="4" spans="1:7" x14ac:dyDescent="0.2">
      <c r="A4" s="6" t="s">
        <v>7504</v>
      </c>
      <c r="B4" s="3" t="s">
        <v>537</v>
      </c>
      <c r="C4" s="4">
        <f ca="1">COUNTIF(INDIRECT($A$1&amp;$A4&amp;":"&amp;$A4),"*"&amp;B4&amp;"*")</f>
        <v>5</v>
      </c>
      <c r="D4" s="27">
        <f t="shared" ca="1" si="0"/>
        <v>2.6041666666666668E-2</v>
      </c>
      <c r="E4" s="17">
        <f t="shared" ca="1" si="1"/>
        <v>2</v>
      </c>
      <c r="F4" t="str">
        <f t="shared" ca="1" si="2"/>
        <v>Third sector organisation (n. 5)</v>
      </c>
      <c r="G4" t="str">
        <f t="shared" ref="G4:G9" ca="1" si="3">C4 &amp; " ("&amp;TEXT(D4,"0.0%")&amp;")"</f>
        <v>5 (2.6%)</v>
      </c>
    </row>
    <row r="5" spans="1:7" x14ac:dyDescent="0.2">
      <c r="A5" s="6" t="s">
        <v>7504</v>
      </c>
      <c r="B5" s="3" t="s">
        <v>2352</v>
      </c>
      <c r="C5" s="4">
        <f ca="1">COUNTIF(INDIRECT($A$1&amp;$A5&amp;":"&amp;$A5),"*"&amp;B5&amp;"*")</f>
        <v>5</v>
      </c>
      <c r="D5" s="27">
        <f t="shared" ca="1" si="0"/>
        <v>2.6041666666666668E-2</v>
      </c>
      <c r="E5" s="17">
        <f t="shared" ca="1" si="1"/>
        <v>1</v>
      </c>
      <c r="F5" t="str">
        <f t="shared" ca="1" si="2"/>
        <v>Other learning provider (n. 5)</v>
      </c>
      <c r="G5" t="str">
        <f t="shared" ca="1" si="3"/>
        <v>5 (2.6%)</v>
      </c>
    </row>
    <row r="6" spans="1:7" x14ac:dyDescent="0.2">
      <c r="A6" s="6" t="s">
        <v>7504</v>
      </c>
      <c r="B6" s="3" t="s">
        <v>2409</v>
      </c>
      <c r="C6" s="4">
        <f ca="1">COUNTIF(INDIRECT($A$1&amp;$A6&amp;":"&amp;$A6),"*"&amp;B6&amp;"*")</f>
        <v>8</v>
      </c>
      <c r="D6" s="27">
        <f t="shared" ca="1" si="0"/>
        <v>4.1666666666666664E-2</v>
      </c>
      <c r="E6" s="17">
        <f t="shared" ca="1" si="1"/>
        <v>6</v>
      </c>
      <c r="F6" t="str">
        <f t="shared" ca="1" si="2"/>
        <v>Commercial organisation (n. 8)</v>
      </c>
      <c r="G6" t="str">
        <f t="shared" ca="1" si="3"/>
        <v>8 (4.2%)</v>
      </c>
    </row>
    <row r="7" spans="1:7" x14ac:dyDescent="0.2">
      <c r="A7" s="6" t="s">
        <v>7504</v>
      </c>
      <c r="B7" s="3" t="s">
        <v>7396</v>
      </c>
      <c r="C7" s="4">
        <f ca="1">COUNTA(INDIRECT($A$1&amp;$A7&amp;":"&amp;$A7))-(E3+E4+E5+E6+E8+E9)</f>
        <v>10</v>
      </c>
      <c r="D7" s="27">
        <f t="shared" ca="1" si="0"/>
        <v>5.2083333333333336E-2</v>
      </c>
      <c r="E7" s="17">
        <f t="shared" ca="1" si="1"/>
        <v>1</v>
      </c>
      <c r="F7" t="str">
        <f t="shared" ca="1" si="2"/>
        <v>Other (n. 10)</v>
      </c>
      <c r="G7" t="str">
        <f t="shared" ca="1" si="3"/>
        <v>10 (5.2%)</v>
      </c>
    </row>
    <row r="8" spans="1:7" x14ac:dyDescent="0.2">
      <c r="A8" s="6" t="s">
        <v>7504</v>
      </c>
      <c r="B8" s="3" t="s">
        <v>447</v>
      </c>
      <c r="C8" s="4">
        <f ca="1">COUNTIF(INDIRECT($A$1&amp;$A8&amp;":"&amp;$A8),"*"&amp;B8&amp;"*")</f>
        <v>18</v>
      </c>
      <c r="D8" s="27">
        <f t="shared" ca="1" si="0"/>
        <v>9.375E-2</v>
      </c>
      <c r="E8" s="17">
        <f t="shared" ca="1" si="1"/>
        <v>17</v>
      </c>
      <c r="F8" t="str">
        <f t="shared" ca="1" si="2"/>
        <v>College or Further Education provider (n. 18)</v>
      </c>
      <c r="G8" t="str">
        <f t="shared" ca="1" si="3"/>
        <v>18 (9.4%)</v>
      </c>
    </row>
    <row r="9" spans="1:7" x14ac:dyDescent="0.2">
      <c r="A9" s="6" t="s">
        <v>7504</v>
      </c>
      <c r="B9" s="3" t="s">
        <v>115</v>
      </c>
      <c r="C9" s="4">
        <f ca="1">COUNTIF(INDIRECT($A$1&amp;$A9&amp;":"&amp;$A9),"*"&amp;B9&amp;"*")</f>
        <v>159</v>
      </c>
      <c r="D9" s="27">
        <f t="shared" ca="1" si="0"/>
        <v>0.828125</v>
      </c>
      <c r="E9" s="17">
        <f t="shared" ca="1" si="1"/>
        <v>152</v>
      </c>
      <c r="F9" t="str">
        <f t="shared" ca="1" si="2"/>
        <v>University or Higher Education provider (n. 159)</v>
      </c>
      <c r="G9" t="str">
        <f t="shared" ca="1" si="3"/>
        <v>159 (82.8%)</v>
      </c>
    </row>
    <row r="10" spans="1:7" x14ac:dyDescent="0.2">
      <c r="B10" s="3"/>
      <c r="C10" s="4"/>
      <c r="D10" s="5"/>
    </row>
    <row r="11" spans="1:7" x14ac:dyDescent="0.2">
      <c r="B11" s="3"/>
      <c r="C11" s="4"/>
      <c r="D11" s="5"/>
    </row>
    <row r="12" spans="1:7" x14ac:dyDescent="0.2">
      <c r="B12" s="3"/>
      <c r="C12" s="4"/>
      <c r="D12" s="5"/>
    </row>
    <row r="13" spans="1:7" x14ac:dyDescent="0.2">
      <c r="B13" s="3"/>
      <c r="C13" s="4"/>
      <c r="D13" s="5"/>
    </row>
    <row r="14" spans="1:7" x14ac:dyDescent="0.2">
      <c r="B14" s="3"/>
      <c r="C14" s="4"/>
      <c r="D14" s="5"/>
    </row>
    <row r="15" spans="1:7" ht="17.25" x14ac:dyDescent="0.2">
      <c r="A15" s="9" t="str">
        <f>"'Form responses 2014'!"</f>
        <v>'Form responses 2014'!</v>
      </c>
      <c r="B15" s="7" t="s">
        <v>84</v>
      </c>
    </row>
    <row r="16" spans="1:7" x14ac:dyDescent="0.2">
      <c r="A16" s="6" t="s">
        <v>7420</v>
      </c>
      <c r="B16" s="16">
        <f ca="1">COUNTA(INDIRECT($A$15&amp;$A18&amp;":"&amp;$A18))-1</f>
        <v>247</v>
      </c>
      <c r="C16" s="6" t="s">
        <v>7393</v>
      </c>
      <c r="D16" s="6" t="s">
        <v>7394</v>
      </c>
      <c r="E16" s="17" t="s">
        <v>7505</v>
      </c>
    </row>
    <row r="17" spans="1:6" x14ac:dyDescent="0.2">
      <c r="A17" s="6" t="s">
        <v>7504</v>
      </c>
      <c r="B17" s="3" t="s">
        <v>2553</v>
      </c>
      <c r="C17" s="4">
        <f ca="1">COUNTIF(INDIRECT($A$15&amp;$A17&amp;":"&amp;$A17),"*"&amp;B17&amp;"*")</f>
        <v>1</v>
      </c>
      <c r="D17" s="27">
        <f ca="1">C17/B$16</f>
        <v>4.048582995951417E-3</v>
      </c>
      <c r="E17" s="17">
        <f ca="1">COUNTIF(INDIRECT($A$15&amp;$A17&amp;":"&amp;$A17),B17&amp;"*")</f>
        <v>1</v>
      </c>
      <c r="F17" t="str">
        <f>SUBSTITUTE(B17,"/", " / ")</f>
        <v>School</v>
      </c>
    </row>
    <row r="18" spans="1:6" x14ac:dyDescent="0.2">
      <c r="A18" s="6" t="s">
        <v>7504</v>
      </c>
      <c r="B18" s="3" t="s">
        <v>537</v>
      </c>
      <c r="C18" s="4">
        <f t="shared" ref="C18:C20" ca="1" si="4">COUNTIF(INDIRECT($A$15&amp;$A18&amp;":"&amp;$A18),"*"&amp;B18&amp;"*")</f>
        <v>4</v>
      </c>
      <c r="D18" s="27">
        <f t="shared" ref="D18:D23" ca="1" si="5">C18/B$16</f>
        <v>1.6194331983805668E-2</v>
      </c>
      <c r="E18" s="17">
        <f t="shared" ref="E18:E23" ca="1" si="6">COUNTIF(INDIRECT($A$15&amp;$A18&amp;":"&amp;$A18),B18&amp;"*")</f>
        <v>4</v>
      </c>
      <c r="F18" t="str">
        <f t="shared" ref="F18:F23" si="7">SUBSTITUTE(B18,"/", " / ")</f>
        <v>Third sector organisation</v>
      </c>
    </row>
    <row r="19" spans="1:6" x14ac:dyDescent="0.2">
      <c r="A19" s="6" t="s">
        <v>7504</v>
      </c>
      <c r="B19" s="3" t="s">
        <v>2352</v>
      </c>
      <c r="C19" s="4">
        <f t="shared" ca="1" si="4"/>
        <v>5</v>
      </c>
      <c r="D19" s="27">
        <f t="shared" ca="1" si="5"/>
        <v>2.0242914979757085E-2</v>
      </c>
      <c r="E19" s="17">
        <f t="shared" ca="1" si="6"/>
        <v>3</v>
      </c>
      <c r="F19" t="str">
        <f t="shared" si="7"/>
        <v>Other learning provider</v>
      </c>
    </row>
    <row r="20" spans="1:6" x14ac:dyDescent="0.2">
      <c r="A20" s="6" t="s">
        <v>7504</v>
      </c>
      <c r="B20" s="3" t="s">
        <v>2409</v>
      </c>
      <c r="C20" s="4">
        <f t="shared" ca="1" si="4"/>
        <v>10</v>
      </c>
      <c r="D20" s="27">
        <f t="shared" ca="1" si="5"/>
        <v>4.048582995951417E-2</v>
      </c>
      <c r="E20" s="17">
        <f t="shared" ca="1" si="6"/>
        <v>7</v>
      </c>
      <c r="F20" t="str">
        <f t="shared" si="7"/>
        <v>Commercial organisation</v>
      </c>
    </row>
    <row r="21" spans="1:6" x14ac:dyDescent="0.2">
      <c r="A21" s="6" t="s">
        <v>7504</v>
      </c>
      <c r="B21" s="3" t="s">
        <v>7396</v>
      </c>
      <c r="C21" s="4">
        <f ca="1">COUNTA(INDIRECT($A$15&amp;$A21&amp;":"&amp;$A21))-(E17+E18+E19+E20+E22+E23)</f>
        <v>13</v>
      </c>
      <c r="D21" s="27">
        <f t="shared" ca="1" si="5"/>
        <v>5.2631578947368418E-2</v>
      </c>
      <c r="E21" s="17">
        <f t="shared" ca="1" si="6"/>
        <v>3</v>
      </c>
      <c r="F21" t="str">
        <f t="shared" si="7"/>
        <v>Other</v>
      </c>
    </row>
    <row r="22" spans="1:6" x14ac:dyDescent="0.2">
      <c r="A22" s="6" t="s">
        <v>7504</v>
      </c>
      <c r="B22" s="3" t="s">
        <v>447</v>
      </c>
      <c r="C22" s="4">
        <f ca="1">COUNTIF(INDIRECT($A$15&amp;$A22&amp;":"&amp;$A22),"*"&amp;B22&amp;"*")</f>
        <v>21</v>
      </c>
      <c r="D22" s="27">
        <f t="shared" ca="1" si="5"/>
        <v>8.5020242914979755E-2</v>
      </c>
      <c r="E22" s="17">
        <f t="shared" ca="1" si="6"/>
        <v>21</v>
      </c>
      <c r="F22" t="str">
        <f t="shared" si="7"/>
        <v>College or Further Education provider</v>
      </c>
    </row>
    <row r="23" spans="1:6" x14ac:dyDescent="0.2">
      <c r="A23" s="6" t="s">
        <v>7504</v>
      </c>
      <c r="B23" s="3" t="s">
        <v>115</v>
      </c>
      <c r="C23" s="4">
        <f ca="1">COUNTIF(INDIRECT($A$15&amp;$A23&amp;":"&amp;$A23),"*"&amp;B23&amp;"*")</f>
        <v>206</v>
      </c>
      <c r="D23" s="27">
        <f t="shared" ca="1" si="5"/>
        <v>0.83400809716599189</v>
      </c>
      <c r="E23" s="17">
        <f t="shared" ca="1" si="6"/>
        <v>199</v>
      </c>
      <c r="F23" t="str">
        <f t="shared" si="7"/>
        <v>University or Higher Education provider</v>
      </c>
    </row>
  </sheetData>
  <sortState ref="A3:F9">
    <sortCondition ref="C3:C9"/>
  </sortState>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51"/>
  <sheetViews>
    <sheetView topLeftCell="BX1" workbookViewId="0">
      <pane ySplit="1" topLeftCell="A2" activePane="bottomLeft" state="frozen"/>
      <selection pane="bottomLeft" activeCell="T1" sqref="T1"/>
    </sheetView>
  </sheetViews>
  <sheetFormatPr defaultColWidth="14.42578125" defaultRowHeight="15.75" customHeight="1" x14ac:dyDescent="0.2"/>
  <cols>
    <col min="1" max="1" width="15.7109375" style="15" customWidth="1"/>
    <col min="2" max="22" width="19.7109375" customWidth="1"/>
    <col min="23" max="35" width="22.85546875" customWidth="1"/>
    <col min="36" max="56" width="22.140625" customWidth="1"/>
    <col min="57" max="62" width="20" customWidth="1"/>
    <col min="63" max="72" width="20.140625" customWidth="1"/>
    <col min="73" max="76" width="19" customWidth="1"/>
    <col min="77" max="82" width="15.140625" customWidth="1"/>
    <col min="83" max="84" width="19.140625" customWidth="1"/>
    <col min="85" max="85" width="29.5703125" customWidth="1"/>
  </cols>
  <sheetData>
    <row r="1" spans="1:85" s="10" customFormat="1" ht="114.75" x14ac:dyDescent="0.2">
      <c r="A1" s="13" t="s">
        <v>0</v>
      </c>
      <c r="B1" s="11" t="s">
        <v>1</v>
      </c>
      <c r="C1" s="10" t="s">
        <v>2</v>
      </c>
      <c r="D1" s="10" t="s">
        <v>3</v>
      </c>
      <c r="E1" s="10" t="s">
        <v>4</v>
      </c>
      <c r="F1" s="10" t="s">
        <v>5</v>
      </c>
      <c r="G1" s="10" t="s">
        <v>6</v>
      </c>
      <c r="H1" s="10" t="s">
        <v>7</v>
      </c>
      <c r="I1" s="10" t="s">
        <v>8</v>
      </c>
      <c r="J1" s="10" t="s">
        <v>9</v>
      </c>
      <c r="K1" s="10" t="s">
        <v>10</v>
      </c>
      <c r="L1" s="10" t="s">
        <v>11</v>
      </c>
      <c r="M1" s="10" t="s">
        <v>12</v>
      </c>
      <c r="N1" s="10" t="s">
        <v>13</v>
      </c>
      <c r="O1" s="10" t="s">
        <v>14</v>
      </c>
      <c r="P1" s="10" t="s">
        <v>15</v>
      </c>
      <c r="Q1" s="10" t="s">
        <v>16</v>
      </c>
      <c r="R1" s="10" t="s">
        <v>17</v>
      </c>
      <c r="S1" s="10" t="s">
        <v>18</v>
      </c>
      <c r="T1" s="10" t="s">
        <v>19</v>
      </c>
      <c r="U1" s="10" t="s">
        <v>20</v>
      </c>
      <c r="V1" s="10" t="s">
        <v>21</v>
      </c>
      <c r="W1" s="12" t="s">
        <v>22</v>
      </c>
      <c r="X1" s="12" t="s">
        <v>23</v>
      </c>
      <c r="Y1" s="12" t="s">
        <v>24</v>
      </c>
      <c r="Z1" s="12" t="s">
        <v>25</v>
      </c>
      <c r="AA1" s="12" t="s">
        <v>26</v>
      </c>
      <c r="AB1" s="12" t="s">
        <v>27</v>
      </c>
      <c r="AC1" s="12" t="s">
        <v>28</v>
      </c>
      <c r="AD1" s="12" t="s">
        <v>29</v>
      </c>
      <c r="AE1" s="12" t="s">
        <v>30</v>
      </c>
      <c r="AF1" s="12" t="s">
        <v>31</v>
      </c>
      <c r="AG1" s="12" t="s">
        <v>32</v>
      </c>
      <c r="AH1" s="12" t="s">
        <v>33</v>
      </c>
      <c r="AI1" s="12" t="s">
        <v>34</v>
      </c>
      <c r="AJ1" s="12" t="s">
        <v>35</v>
      </c>
      <c r="AK1" s="12" t="s">
        <v>36</v>
      </c>
      <c r="AL1" s="12" t="s">
        <v>37</v>
      </c>
      <c r="AM1" s="12" t="s">
        <v>38</v>
      </c>
      <c r="AN1" s="12" t="s">
        <v>39</v>
      </c>
      <c r="AO1" s="12" t="s">
        <v>40</v>
      </c>
      <c r="AP1" s="12" t="s">
        <v>41</v>
      </c>
      <c r="AQ1" s="12" t="s">
        <v>42</v>
      </c>
      <c r="AR1" s="12" t="s">
        <v>43</v>
      </c>
      <c r="AS1" s="12" t="s">
        <v>44</v>
      </c>
      <c r="AT1" s="12" t="s">
        <v>45</v>
      </c>
      <c r="AU1" s="12" t="s">
        <v>46</v>
      </c>
      <c r="AV1" s="12" t="s">
        <v>47</v>
      </c>
      <c r="AW1" s="12" t="s">
        <v>48</v>
      </c>
      <c r="AX1" s="12" t="s">
        <v>49</v>
      </c>
      <c r="AY1" s="12" t="s">
        <v>50</v>
      </c>
      <c r="AZ1" s="12" t="s">
        <v>51</v>
      </c>
      <c r="BA1" s="12" t="s">
        <v>52</v>
      </c>
      <c r="BB1" s="12" t="s">
        <v>53</v>
      </c>
      <c r="BC1" s="12" t="s">
        <v>54</v>
      </c>
      <c r="BD1" s="12" t="s">
        <v>55</v>
      </c>
      <c r="BE1" s="10" t="s">
        <v>56</v>
      </c>
      <c r="BF1" s="10" t="s">
        <v>57</v>
      </c>
      <c r="BG1" s="10" t="s">
        <v>58</v>
      </c>
      <c r="BH1" s="10" t="s">
        <v>59</v>
      </c>
      <c r="BI1" s="10" t="s">
        <v>60</v>
      </c>
      <c r="BJ1" s="10" t="s">
        <v>61</v>
      </c>
      <c r="BK1" s="10" t="s">
        <v>62</v>
      </c>
      <c r="BL1" s="10" t="s">
        <v>63</v>
      </c>
      <c r="BM1" s="10" t="s">
        <v>64</v>
      </c>
      <c r="BN1" s="10" t="s">
        <v>65</v>
      </c>
      <c r="BO1" s="10" t="s">
        <v>66</v>
      </c>
      <c r="BP1" s="10" t="s">
        <v>67</v>
      </c>
      <c r="BQ1" s="10" t="s">
        <v>68</v>
      </c>
      <c r="BR1" s="10" t="s">
        <v>69</v>
      </c>
      <c r="BS1" s="10" t="s">
        <v>70</v>
      </c>
      <c r="BT1" s="10" t="s">
        <v>71</v>
      </c>
      <c r="BU1" s="10" t="s">
        <v>72</v>
      </c>
      <c r="BV1" s="10" t="s">
        <v>73</v>
      </c>
      <c r="BW1" s="10" t="s">
        <v>74</v>
      </c>
      <c r="BX1" s="10" t="s">
        <v>75</v>
      </c>
      <c r="BY1" s="10" t="s">
        <v>76</v>
      </c>
      <c r="BZ1" s="10" t="s">
        <v>77</v>
      </c>
      <c r="CA1" s="10" t="s">
        <v>78</v>
      </c>
      <c r="CB1" s="10" t="s">
        <v>79</v>
      </c>
      <c r="CC1" s="10" t="s">
        <v>80</v>
      </c>
      <c r="CD1" s="10" t="s">
        <v>81</v>
      </c>
      <c r="CE1" s="10" t="s">
        <v>82</v>
      </c>
      <c r="CF1" s="10" t="s">
        <v>83</v>
      </c>
      <c r="CG1" s="10" t="s">
        <v>84</v>
      </c>
    </row>
    <row r="2" spans="1:85" ht="15.75" customHeight="1" x14ac:dyDescent="0.2">
      <c r="A2" s="14">
        <v>41976.577047002313</v>
      </c>
      <c r="B2" s="1">
        <v>3</v>
      </c>
      <c r="C2" s="1">
        <v>5</v>
      </c>
      <c r="D2" s="1">
        <v>2</v>
      </c>
      <c r="E2" s="1">
        <v>3</v>
      </c>
      <c r="F2" s="1">
        <v>4</v>
      </c>
      <c r="G2" s="1">
        <v>4</v>
      </c>
      <c r="H2" s="1">
        <v>4</v>
      </c>
      <c r="I2" s="1">
        <v>4</v>
      </c>
      <c r="J2" s="1">
        <v>3</v>
      </c>
      <c r="K2" s="1">
        <v>2</v>
      </c>
      <c r="L2" s="1">
        <v>4</v>
      </c>
      <c r="M2" s="1">
        <v>5</v>
      </c>
      <c r="N2" s="1">
        <v>1</v>
      </c>
      <c r="O2" s="1">
        <v>4</v>
      </c>
      <c r="P2" s="1">
        <v>3</v>
      </c>
      <c r="Q2" s="1">
        <v>5</v>
      </c>
      <c r="R2" s="1">
        <v>5</v>
      </c>
      <c r="S2" s="1">
        <v>5</v>
      </c>
      <c r="T2" s="1">
        <v>3</v>
      </c>
      <c r="U2" s="1">
        <v>2</v>
      </c>
      <c r="V2" s="1">
        <v>4</v>
      </c>
      <c r="W2" s="1">
        <v>4</v>
      </c>
      <c r="X2" s="1">
        <v>3</v>
      </c>
      <c r="Y2" s="1">
        <v>4</v>
      </c>
      <c r="Z2" s="1">
        <v>3</v>
      </c>
      <c r="AA2" s="1">
        <v>4</v>
      </c>
      <c r="AB2" s="1">
        <v>2</v>
      </c>
      <c r="AC2" s="1">
        <v>5</v>
      </c>
      <c r="AD2" s="1">
        <v>3</v>
      </c>
      <c r="AE2" s="1">
        <v>1</v>
      </c>
      <c r="AF2" s="1">
        <v>3</v>
      </c>
      <c r="AG2" s="1">
        <v>4</v>
      </c>
      <c r="AH2" s="1">
        <v>5</v>
      </c>
      <c r="AI2" s="1">
        <v>4</v>
      </c>
      <c r="AJ2" s="1">
        <v>3</v>
      </c>
      <c r="AK2" s="1">
        <v>5</v>
      </c>
      <c r="AL2" s="1">
        <v>2</v>
      </c>
      <c r="AM2" s="1">
        <v>3</v>
      </c>
      <c r="AN2" s="1">
        <v>5</v>
      </c>
      <c r="AO2" s="1">
        <v>3</v>
      </c>
      <c r="AP2" s="1">
        <v>3</v>
      </c>
      <c r="AQ2" s="1">
        <v>3</v>
      </c>
      <c r="AR2" s="1">
        <v>3</v>
      </c>
      <c r="AS2" s="1">
        <v>3</v>
      </c>
      <c r="AT2" s="1">
        <v>4</v>
      </c>
      <c r="AU2" s="1">
        <v>3</v>
      </c>
      <c r="AV2" s="1">
        <v>1</v>
      </c>
      <c r="AW2" s="1">
        <v>2</v>
      </c>
      <c r="AX2" s="1">
        <v>3</v>
      </c>
      <c r="AY2" s="1">
        <v>5</v>
      </c>
      <c r="AZ2" s="1">
        <v>5</v>
      </c>
      <c r="BA2" s="1">
        <v>5</v>
      </c>
      <c r="BB2" s="1">
        <v>3</v>
      </c>
      <c r="BC2" s="1">
        <v>1</v>
      </c>
      <c r="BD2" s="1">
        <v>5</v>
      </c>
      <c r="BE2" s="1" t="s">
        <v>87</v>
      </c>
      <c r="BF2" s="1" t="s">
        <v>88</v>
      </c>
      <c r="BG2" s="1" t="s">
        <v>89</v>
      </c>
      <c r="BH2" s="1" t="s">
        <v>90</v>
      </c>
      <c r="BI2" s="1" t="s">
        <v>91</v>
      </c>
      <c r="BJ2" s="1" t="s">
        <v>92</v>
      </c>
      <c r="BK2" s="1" t="s">
        <v>93</v>
      </c>
      <c r="BL2" s="1" t="s">
        <v>94</v>
      </c>
      <c r="BM2" s="1" t="s">
        <v>95</v>
      </c>
      <c r="BN2" s="1" t="s">
        <v>96</v>
      </c>
      <c r="BO2" s="1" t="s">
        <v>97</v>
      </c>
      <c r="BP2" s="1" t="s">
        <v>98</v>
      </c>
      <c r="BQ2" s="1" t="s">
        <v>99</v>
      </c>
      <c r="BR2" s="1" t="s">
        <v>100</v>
      </c>
      <c r="BS2" s="1" t="s">
        <v>101</v>
      </c>
      <c r="BT2" s="1" t="s">
        <v>102</v>
      </c>
      <c r="BU2" s="1" t="s">
        <v>103</v>
      </c>
      <c r="BV2" s="1" t="s">
        <v>104</v>
      </c>
      <c r="BW2" s="1" t="s">
        <v>105</v>
      </c>
      <c r="BX2" s="1" t="s">
        <v>106</v>
      </c>
      <c r="BY2" s="1" t="s">
        <v>107</v>
      </c>
      <c r="BZ2" s="1" t="s">
        <v>108</v>
      </c>
      <c r="CA2" s="1" t="s">
        <v>109</v>
      </c>
      <c r="CB2" s="1" t="s">
        <v>110</v>
      </c>
      <c r="CC2" s="1" t="s">
        <v>111</v>
      </c>
      <c r="CD2" s="1" t="s">
        <v>112</v>
      </c>
      <c r="CE2" s="1" t="s">
        <v>113</v>
      </c>
      <c r="CF2" s="1" t="s">
        <v>114</v>
      </c>
      <c r="CG2" s="1" t="s">
        <v>115</v>
      </c>
    </row>
    <row r="3" spans="1:85" ht="15.75" customHeight="1" x14ac:dyDescent="0.2">
      <c r="A3" s="14">
        <v>41976.591282777779</v>
      </c>
      <c r="B3" s="1">
        <v>3</v>
      </c>
      <c r="C3" s="1">
        <v>3</v>
      </c>
      <c r="D3" s="1">
        <v>5</v>
      </c>
      <c r="E3" s="1">
        <v>4</v>
      </c>
      <c r="F3" s="1">
        <v>5</v>
      </c>
      <c r="G3" s="1">
        <v>3</v>
      </c>
      <c r="H3" s="1">
        <v>3</v>
      </c>
      <c r="I3" s="1">
        <v>2</v>
      </c>
      <c r="J3" s="1">
        <v>3</v>
      </c>
      <c r="K3" s="1">
        <v>3</v>
      </c>
      <c r="L3" s="1">
        <v>3</v>
      </c>
      <c r="M3" s="1">
        <v>4</v>
      </c>
      <c r="N3" s="1">
        <v>3</v>
      </c>
      <c r="O3" s="1">
        <v>5</v>
      </c>
      <c r="P3" s="1">
        <v>3</v>
      </c>
      <c r="Q3" s="1">
        <v>2</v>
      </c>
      <c r="R3" s="1">
        <v>3</v>
      </c>
      <c r="S3" s="1">
        <v>4</v>
      </c>
      <c r="T3" s="1">
        <v>3</v>
      </c>
      <c r="U3" s="1">
        <v>3</v>
      </c>
      <c r="V3" s="1">
        <v>5</v>
      </c>
      <c r="W3" s="1">
        <v>2</v>
      </c>
      <c r="X3" s="1">
        <v>3</v>
      </c>
      <c r="Y3" s="1">
        <v>3</v>
      </c>
      <c r="Z3" s="1">
        <v>4</v>
      </c>
      <c r="AA3" s="1">
        <v>3</v>
      </c>
      <c r="AB3" s="1">
        <v>3</v>
      </c>
      <c r="AC3" s="1">
        <v>3</v>
      </c>
      <c r="AD3" s="1">
        <v>4</v>
      </c>
      <c r="AE3" s="1">
        <v>3</v>
      </c>
      <c r="AF3" s="1">
        <v>3</v>
      </c>
      <c r="AG3" s="1">
        <v>3</v>
      </c>
      <c r="AH3" s="1">
        <v>4</v>
      </c>
      <c r="AI3" s="1">
        <v>4</v>
      </c>
      <c r="AJ3" s="1">
        <v>2</v>
      </c>
      <c r="AK3" s="1">
        <v>3</v>
      </c>
      <c r="AL3" s="1">
        <v>5</v>
      </c>
      <c r="AM3" s="1">
        <v>5</v>
      </c>
      <c r="AN3" s="1">
        <v>5</v>
      </c>
      <c r="AO3" s="1">
        <v>4</v>
      </c>
      <c r="AP3" s="1">
        <v>4</v>
      </c>
      <c r="AQ3" s="1">
        <v>3</v>
      </c>
      <c r="AR3" s="1">
        <v>3</v>
      </c>
      <c r="AS3" s="1">
        <v>4</v>
      </c>
      <c r="AT3" s="1">
        <v>5</v>
      </c>
      <c r="AU3" s="1">
        <v>2</v>
      </c>
      <c r="AV3" s="1">
        <v>2</v>
      </c>
      <c r="AW3" s="1">
        <v>4</v>
      </c>
      <c r="AX3" s="1">
        <v>4</v>
      </c>
      <c r="AY3" s="1">
        <v>4</v>
      </c>
      <c r="AZ3" s="1">
        <v>3</v>
      </c>
      <c r="BA3" s="1">
        <v>4</v>
      </c>
      <c r="BB3" s="1">
        <v>3</v>
      </c>
      <c r="BC3" s="1">
        <v>2</v>
      </c>
      <c r="BD3" s="1">
        <v>5</v>
      </c>
      <c r="BE3" s="1" t="s">
        <v>116</v>
      </c>
      <c r="BF3" s="1" t="s">
        <v>117</v>
      </c>
      <c r="BG3" s="1" t="s">
        <v>118</v>
      </c>
      <c r="BH3" s="1" t="s">
        <v>119</v>
      </c>
      <c r="BI3" s="1" t="s">
        <v>120</v>
      </c>
      <c r="BJ3" s="1" t="s">
        <v>121</v>
      </c>
      <c r="BK3" s="1" t="s">
        <v>122</v>
      </c>
      <c r="BL3" s="1" t="s">
        <v>123</v>
      </c>
      <c r="BM3" s="1" t="s">
        <v>124</v>
      </c>
      <c r="BN3" s="1" t="s">
        <v>125</v>
      </c>
      <c r="BO3" s="1" t="s">
        <v>126</v>
      </c>
      <c r="BP3" s="1" t="s">
        <v>127</v>
      </c>
      <c r="BQ3" s="1" t="s">
        <v>128</v>
      </c>
      <c r="BR3" s="1" t="s">
        <v>129</v>
      </c>
      <c r="BS3" s="1" t="s">
        <v>130</v>
      </c>
      <c r="BT3" s="1" t="s">
        <v>131</v>
      </c>
      <c r="BU3" s="1" t="s">
        <v>132</v>
      </c>
      <c r="BY3" s="1" t="s">
        <v>133</v>
      </c>
      <c r="BZ3" s="1" t="s">
        <v>134</v>
      </c>
      <c r="CA3" s="1" t="s">
        <v>135</v>
      </c>
      <c r="CB3" s="1" t="s">
        <v>136</v>
      </c>
      <c r="CC3" s="1" t="s">
        <v>137</v>
      </c>
      <c r="CD3" s="1" t="s">
        <v>138</v>
      </c>
      <c r="CE3" s="1" t="s">
        <v>139</v>
      </c>
      <c r="CF3" s="1" t="s">
        <v>140</v>
      </c>
      <c r="CG3" s="1" t="s">
        <v>141</v>
      </c>
    </row>
    <row r="4" spans="1:85" ht="15.75" customHeight="1" x14ac:dyDescent="0.2">
      <c r="A4" s="14">
        <v>41976.594638587965</v>
      </c>
      <c r="B4" s="1">
        <v>4</v>
      </c>
      <c r="C4" s="1">
        <v>5</v>
      </c>
      <c r="D4" s="1">
        <v>1</v>
      </c>
      <c r="E4" s="1">
        <v>1</v>
      </c>
      <c r="F4" s="1">
        <v>5</v>
      </c>
      <c r="G4" s="1">
        <v>3</v>
      </c>
      <c r="H4" s="1">
        <v>2</v>
      </c>
      <c r="I4" s="1">
        <v>1</v>
      </c>
      <c r="J4" s="1">
        <v>3</v>
      </c>
      <c r="K4" s="1">
        <v>4</v>
      </c>
      <c r="L4" s="1">
        <v>1</v>
      </c>
      <c r="M4" s="1">
        <v>1</v>
      </c>
      <c r="N4" s="1">
        <v>1</v>
      </c>
      <c r="O4" s="1">
        <v>4</v>
      </c>
      <c r="P4" s="1">
        <v>1</v>
      </c>
      <c r="Q4" s="1">
        <v>4</v>
      </c>
      <c r="R4" s="1">
        <v>4</v>
      </c>
      <c r="S4" s="1">
        <v>4</v>
      </c>
      <c r="T4" s="1">
        <v>1</v>
      </c>
      <c r="U4" s="1">
        <v>3</v>
      </c>
      <c r="V4" s="1">
        <v>3</v>
      </c>
      <c r="W4" s="1">
        <v>5</v>
      </c>
      <c r="X4" s="1">
        <v>1</v>
      </c>
      <c r="Y4" s="1">
        <v>5</v>
      </c>
      <c r="Z4" s="1">
        <v>2</v>
      </c>
      <c r="AA4" s="1">
        <v>5</v>
      </c>
      <c r="AB4" s="1">
        <v>4</v>
      </c>
      <c r="AC4" s="1">
        <v>5</v>
      </c>
      <c r="AD4" s="1">
        <v>3</v>
      </c>
      <c r="AE4" s="1">
        <v>4</v>
      </c>
      <c r="AF4" s="1">
        <v>3</v>
      </c>
      <c r="AG4" s="1">
        <v>3</v>
      </c>
      <c r="AH4" s="1">
        <v>5</v>
      </c>
      <c r="AI4" s="1">
        <v>4</v>
      </c>
      <c r="AJ4" s="1">
        <v>4</v>
      </c>
      <c r="AK4" s="1">
        <v>5</v>
      </c>
      <c r="AL4" s="1">
        <v>1</v>
      </c>
      <c r="AM4" s="1">
        <v>1</v>
      </c>
      <c r="AN4" s="1">
        <v>5</v>
      </c>
      <c r="AO4" s="1">
        <v>3</v>
      </c>
      <c r="AP4" s="1">
        <v>2</v>
      </c>
      <c r="AQ4" s="1">
        <v>1</v>
      </c>
      <c r="AR4" s="1">
        <v>4</v>
      </c>
      <c r="AS4" s="1">
        <v>4</v>
      </c>
      <c r="AT4" s="1">
        <v>2</v>
      </c>
      <c r="AU4" s="1">
        <v>1</v>
      </c>
      <c r="AV4" s="1">
        <v>1</v>
      </c>
      <c r="AW4" s="1">
        <v>4</v>
      </c>
      <c r="AX4" s="1">
        <v>1</v>
      </c>
      <c r="AY4" s="1">
        <v>4</v>
      </c>
      <c r="AZ4" s="1">
        <v>4</v>
      </c>
      <c r="BA4" s="1">
        <v>4</v>
      </c>
      <c r="BB4" s="1">
        <v>1</v>
      </c>
      <c r="BC4" s="1">
        <v>3</v>
      </c>
      <c r="BD4" s="1">
        <v>4</v>
      </c>
      <c r="BE4" s="1" t="s">
        <v>142</v>
      </c>
      <c r="BF4" s="1" t="s">
        <v>143</v>
      </c>
      <c r="BG4" s="1" t="s">
        <v>144</v>
      </c>
      <c r="BH4" s="1" t="s">
        <v>145</v>
      </c>
      <c r="BI4" s="1" t="s">
        <v>146</v>
      </c>
      <c r="BJ4" s="1" t="s">
        <v>147</v>
      </c>
      <c r="BK4" s="1" t="s">
        <v>148</v>
      </c>
      <c r="BL4" s="1" t="s">
        <v>149</v>
      </c>
      <c r="BM4" s="1" t="s">
        <v>150</v>
      </c>
      <c r="BN4" s="1" t="s">
        <v>151</v>
      </c>
      <c r="BO4" s="1" t="s">
        <v>152</v>
      </c>
      <c r="BP4" s="1" t="s">
        <v>153</v>
      </c>
      <c r="BQ4" s="1" t="s">
        <v>154</v>
      </c>
      <c r="BR4" s="1" t="s">
        <v>155</v>
      </c>
      <c r="BS4" s="1" t="s">
        <v>156</v>
      </c>
      <c r="BT4" s="1" t="s">
        <v>157</v>
      </c>
      <c r="BU4" s="1" t="s">
        <v>158</v>
      </c>
      <c r="BY4" s="1" t="s">
        <v>159</v>
      </c>
      <c r="BZ4" s="1" t="s">
        <v>160</v>
      </c>
      <c r="CA4" s="1" t="s">
        <v>161</v>
      </c>
      <c r="CB4" s="1" t="s">
        <v>162</v>
      </c>
      <c r="CC4" s="1" t="s">
        <v>163</v>
      </c>
      <c r="CD4" s="1" t="s">
        <v>164</v>
      </c>
      <c r="CE4" s="1" t="s">
        <v>165</v>
      </c>
      <c r="CF4" s="1" t="s">
        <v>166</v>
      </c>
      <c r="CG4" s="1" t="s">
        <v>167</v>
      </c>
    </row>
    <row r="5" spans="1:85" ht="15.75" customHeight="1" x14ac:dyDescent="0.2">
      <c r="A5" s="14">
        <v>41976.621003645829</v>
      </c>
      <c r="B5" s="1">
        <v>3</v>
      </c>
      <c r="C5" s="1">
        <v>1</v>
      </c>
      <c r="D5" s="1">
        <v>4</v>
      </c>
      <c r="E5" s="1">
        <v>3</v>
      </c>
      <c r="F5" s="1">
        <v>3</v>
      </c>
      <c r="G5" s="1">
        <v>1</v>
      </c>
      <c r="H5" s="1">
        <v>1</v>
      </c>
      <c r="I5" s="1">
        <v>1</v>
      </c>
      <c r="J5" s="1">
        <v>4</v>
      </c>
      <c r="K5" s="1">
        <v>4</v>
      </c>
      <c r="L5" s="1">
        <v>3</v>
      </c>
      <c r="M5" s="1">
        <v>2</v>
      </c>
      <c r="N5" s="1">
        <v>1</v>
      </c>
      <c r="O5" s="1">
        <v>3</v>
      </c>
      <c r="P5" s="1">
        <v>4</v>
      </c>
      <c r="Q5" s="1">
        <v>5</v>
      </c>
      <c r="R5" s="1">
        <v>2</v>
      </c>
      <c r="S5" s="1">
        <v>5</v>
      </c>
      <c r="T5" s="1">
        <v>1</v>
      </c>
      <c r="U5" s="1">
        <v>3</v>
      </c>
      <c r="V5" s="1">
        <v>4</v>
      </c>
      <c r="W5" s="1">
        <v>5</v>
      </c>
      <c r="X5" s="1">
        <v>4</v>
      </c>
      <c r="Y5" s="1">
        <v>5</v>
      </c>
      <c r="Z5" s="1">
        <v>5</v>
      </c>
      <c r="AA5" s="1">
        <v>4</v>
      </c>
      <c r="AB5" s="1">
        <v>5</v>
      </c>
      <c r="AC5" s="1">
        <v>5</v>
      </c>
      <c r="AD5" s="1">
        <v>4</v>
      </c>
      <c r="AE5" s="1">
        <v>4</v>
      </c>
      <c r="AF5" s="1">
        <v>3</v>
      </c>
      <c r="AG5" s="1">
        <v>3</v>
      </c>
      <c r="AH5" s="1">
        <v>5</v>
      </c>
      <c r="AI5" s="1">
        <v>4</v>
      </c>
      <c r="AJ5" s="1">
        <v>4</v>
      </c>
      <c r="AK5" s="1">
        <v>3</v>
      </c>
      <c r="AL5" s="1">
        <v>3</v>
      </c>
      <c r="AM5" s="1">
        <v>4</v>
      </c>
      <c r="AN5" s="1">
        <v>5</v>
      </c>
      <c r="AO5" s="1">
        <v>1</v>
      </c>
      <c r="AP5" s="1">
        <v>1</v>
      </c>
      <c r="AQ5" s="1">
        <v>1</v>
      </c>
      <c r="AR5" s="1">
        <v>4</v>
      </c>
      <c r="AS5" s="1">
        <v>5</v>
      </c>
      <c r="AT5" s="1">
        <v>3</v>
      </c>
      <c r="AU5" s="1">
        <v>1</v>
      </c>
      <c r="AV5" s="1">
        <v>1</v>
      </c>
      <c r="AW5" s="1">
        <v>3</v>
      </c>
      <c r="AX5" s="1">
        <v>4</v>
      </c>
      <c r="AY5" s="1">
        <v>5</v>
      </c>
      <c r="AZ5" s="1">
        <v>2</v>
      </c>
      <c r="BA5" s="1">
        <v>5</v>
      </c>
      <c r="BB5" s="1">
        <v>1</v>
      </c>
      <c r="BC5" s="1">
        <v>2</v>
      </c>
      <c r="BD5" s="1">
        <v>5</v>
      </c>
      <c r="BE5" s="1" t="s">
        <v>168</v>
      </c>
      <c r="BF5" s="1" t="s">
        <v>169</v>
      </c>
      <c r="BG5" s="1" t="s">
        <v>170</v>
      </c>
      <c r="BH5" s="1" t="s">
        <v>171</v>
      </c>
      <c r="BI5" s="1" t="s">
        <v>172</v>
      </c>
      <c r="BJ5" s="1" t="s">
        <v>173</v>
      </c>
      <c r="BK5" s="1" t="s">
        <v>174</v>
      </c>
      <c r="BL5" s="1" t="s">
        <v>175</v>
      </c>
      <c r="BM5" s="1" t="s">
        <v>176</v>
      </c>
      <c r="BN5" s="1" t="s">
        <v>177</v>
      </c>
      <c r="BO5" s="1" t="s">
        <v>178</v>
      </c>
      <c r="BP5" s="1" t="s">
        <v>179</v>
      </c>
      <c r="BQ5" s="1" t="s">
        <v>180</v>
      </c>
      <c r="BR5" s="1" t="s">
        <v>181</v>
      </c>
      <c r="BS5" s="1" t="s">
        <v>182</v>
      </c>
      <c r="BT5" s="1" t="s">
        <v>183</v>
      </c>
      <c r="BU5" s="1" t="s">
        <v>184</v>
      </c>
      <c r="BV5" s="1" t="s">
        <v>185</v>
      </c>
      <c r="BW5" s="1" t="s">
        <v>186</v>
      </c>
      <c r="BX5" s="1" t="s">
        <v>187</v>
      </c>
      <c r="BY5" s="1" t="s">
        <v>188</v>
      </c>
      <c r="BZ5" s="1" t="s">
        <v>189</v>
      </c>
      <c r="CA5" s="1" t="s">
        <v>190</v>
      </c>
      <c r="CB5" s="1" t="s">
        <v>191</v>
      </c>
      <c r="CC5" s="1" t="s">
        <v>192</v>
      </c>
      <c r="CD5" s="1" t="s">
        <v>193</v>
      </c>
      <c r="CE5" s="1" t="s">
        <v>194</v>
      </c>
      <c r="CF5" s="1" t="s">
        <v>195</v>
      </c>
      <c r="CG5" s="1" t="s">
        <v>196</v>
      </c>
    </row>
    <row r="6" spans="1:85" ht="15.75" customHeight="1" x14ac:dyDescent="0.2">
      <c r="A6" s="14">
        <v>41976.621789293989</v>
      </c>
      <c r="B6" s="1">
        <v>1</v>
      </c>
      <c r="C6" s="1">
        <v>2</v>
      </c>
      <c r="D6" s="1">
        <v>1</v>
      </c>
      <c r="E6" s="1">
        <v>1</v>
      </c>
      <c r="F6" s="1">
        <v>2</v>
      </c>
      <c r="G6" s="1">
        <v>2</v>
      </c>
      <c r="H6" s="1">
        <v>5</v>
      </c>
      <c r="I6" s="1">
        <v>4</v>
      </c>
      <c r="J6" s="1">
        <v>2</v>
      </c>
      <c r="K6" s="1">
        <v>3</v>
      </c>
      <c r="L6" s="1">
        <v>2</v>
      </c>
      <c r="M6" s="1">
        <v>2</v>
      </c>
      <c r="N6" s="1">
        <v>2</v>
      </c>
      <c r="O6" s="1">
        <v>4</v>
      </c>
      <c r="P6" s="1">
        <v>3</v>
      </c>
      <c r="Q6" s="1">
        <v>5</v>
      </c>
      <c r="R6" s="1">
        <v>4</v>
      </c>
      <c r="S6" s="1">
        <v>4</v>
      </c>
      <c r="T6" s="1">
        <v>1</v>
      </c>
      <c r="U6" s="1">
        <v>2</v>
      </c>
      <c r="V6" s="1">
        <v>3</v>
      </c>
      <c r="W6" s="1">
        <v>5</v>
      </c>
      <c r="X6" s="1">
        <v>2</v>
      </c>
      <c r="Y6" s="1">
        <v>4</v>
      </c>
      <c r="Z6" s="1">
        <v>5</v>
      </c>
      <c r="AA6" s="1">
        <v>5</v>
      </c>
      <c r="AB6" s="1">
        <v>3</v>
      </c>
      <c r="AC6" s="1">
        <v>4</v>
      </c>
      <c r="AD6" s="1">
        <v>2</v>
      </c>
      <c r="AE6" s="1">
        <v>2</v>
      </c>
      <c r="AF6" s="1">
        <v>2</v>
      </c>
      <c r="AG6" s="1">
        <v>2</v>
      </c>
      <c r="AH6" s="1">
        <v>4</v>
      </c>
      <c r="AI6" s="1">
        <v>5</v>
      </c>
      <c r="AJ6" s="1">
        <v>2</v>
      </c>
      <c r="AK6" s="1">
        <v>3</v>
      </c>
      <c r="AL6" s="1">
        <v>2</v>
      </c>
      <c r="AM6" s="1">
        <v>2</v>
      </c>
      <c r="AN6" s="1">
        <v>2</v>
      </c>
      <c r="AO6" s="1">
        <v>3</v>
      </c>
      <c r="AP6" s="1">
        <v>5</v>
      </c>
      <c r="AQ6" s="1">
        <v>4</v>
      </c>
      <c r="AR6" s="1">
        <v>3</v>
      </c>
      <c r="AS6" s="1">
        <v>4</v>
      </c>
      <c r="AT6" s="1">
        <v>2</v>
      </c>
      <c r="AU6" s="1">
        <v>2</v>
      </c>
      <c r="AV6" s="1">
        <v>2</v>
      </c>
      <c r="AW6" s="1">
        <v>4</v>
      </c>
      <c r="AX6" s="1">
        <v>4</v>
      </c>
      <c r="AY6" s="1">
        <v>4</v>
      </c>
      <c r="AZ6" s="1">
        <v>4</v>
      </c>
      <c r="BA6" s="1">
        <v>4</v>
      </c>
      <c r="BB6" s="1">
        <v>1</v>
      </c>
      <c r="BC6" s="1">
        <v>2</v>
      </c>
      <c r="BD6" s="1">
        <v>5</v>
      </c>
      <c r="BE6" s="1" t="s">
        <v>197</v>
      </c>
      <c r="BF6" s="1" t="s">
        <v>198</v>
      </c>
      <c r="BG6" s="1" t="s">
        <v>199</v>
      </c>
      <c r="BH6" s="1" t="s">
        <v>200</v>
      </c>
      <c r="BI6" s="1" t="s">
        <v>201</v>
      </c>
      <c r="BJ6" s="1" t="s">
        <v>202</v>
      </c>
      <c r="BK6" s="1" t="s">
        <v>203</v>
      </c>
      <c r="BL6" s="1" t="s">
        <v>204</v>
      </c>
      <c r="BM6" s="1" t="s">
        <v>205</v>
      </c>
      <c r="BN6" s="1" t="s">
        <v>206</v>
      </c>
      <c r="BO6" s="1" t="s">
        <v>207</v>
      </c>
      <c r="BP6" s="1" t="s">
        <v>208</v>
      </c>
      <c r="BQ6" s="1" t="s">
        <v>209</v>
      </c>
      <c r="BR6" s="1" t="s">
        <v>210</v>
      </c>
      <c r="BS6" s="1" t="s">
        <v>211</v>
      </c>
      <c r="BT6" s="1" t="s">
        <v>212</v>
      </c>
      <c r="BU6" s="1" t="s">
        <v>213</v>
      </c>
      <c r="BV6" s="1" t="s">
        <v>214</v>
      </c>
      <c r="BX6" s="1" t="s">
        <v>215</v>
      </c>
      <c r="BY6" s="1" t="s">
        <v>216</v>
      </c>
      <c r="BZ6" s="1" t="s">
        <v>217</v>
      </c>
      <c r="CA6" s="1" t="s">
        <v>218</v>
      </c>
      <c r="CB6" s="1" t="s">
        <v>219</v>
      </c>
      <c r="CC6" s="1" t="s">
        <v>220</v>
      </c>
      <c r="CD6" s="1" t="s">
        <v>221</v>
      </c>
      <c r="CE6" s="1" t="s">
        <v>222</v>
      </c>
      <c r="CF6" s="1" t="s">
        <v>223</v>
      </c>
      <c r="CG6" s="1" t="s">
        <v>224</v>
      </c>
    </row>
    <row r="7" spans="1:85" ht="15.75" customHeight="1" x14ac:dyDescent="0.2">
      <c r="A7" s="14">
        <v>41976.628085104167</v>
      </c>
      <c r="B7" s="1">
        <v>5</v>
      </c>
      <c r="C7" s="1">
        <v>3</v>
      </c>
      <c r="D7" s="1">
        <v>2</v>
      </c>
      <c r="E7" s="1">
        <v>5</v>
      </c>
      <c r="F7" s="1">
        <v>4</v>
      </c>
      <c r="G7" s="1">
        <v>2</v>
      </c>
      <c r="H7" s="1">
        <v>3</v>
      </c>
      <c r="I7" s="1">
        <v>3</v>
      </c>
      <c r="J7" s="1">
        <v>4</v>
      </c>
      <c r="K7" s="1">
        <v>3</v>
      </c>
      <c r="L7" s="1">
        <v>5</v>
      </c>
      <c r="M7" s="1">
        <v>3</v>
      </c>
      <c r="N7" s="1">
        <v>3</v>
      </c>
      <c r="O7" s="1">
        <v>4</v>
      </c>
      <c r="P7" s="1">
        <v>5</v>
      </c>
      <c r="Q7" s="1">
        <v>4</v>
      </c>
      <c r="R7" s="1">
        <v>5</v>
      </c>
      <c r="S7" s="1">
        <v>3</v>
      </c>
      <c r="T7" s="1">
        <v>2</v>
      </c>
      <c r="U7" s="1">
        <v>2</v>
      </c>
      <c r="V7" s="1">
        <v>3</v>
      </c>
      <c r="W7" s="1">
        <v>4</v>
      </c>
      <c r="X7" s="1">
        <v>3</v>
      </c>
      <c r="Y7" s="1">
        <v>5</v>
      </c>
      <c r="Z7" s="1">
        <v>4</v>
      </c>
      <c r="AA7" s="1">
        <v>4</v>
      </c>
      <c r="AB7" s="1">
        <v>5</v>
      </c>
      <c r="AC7" s="1">
        <v>4</v>
      </c>
      <c r="AD7" s="1">
        <v>3</v>
      </c>
      <c r="AE7" s="1">
        <v>3</v>
      </c>
      <c r="AF7" s="1">
        <v>4</v>
      </c>
      <c r="AG7" s="1">
        <v>4</v>
      </c>
      <c r="AH7" s="1">
        <v>4</v>
      </c>
      <c r="AI7" s="1">
        <v>3</v>
      </c>
      <c r="AJ7" s="1">
        <v>4</v>
      </c>
      <c r="AK7" s="1">
        <v>2</v>
      </c>
      <c r="AL7" s="1">
        <v>3</v>
      </c>
      <c r="AM7" s="1">
        <v>4</v>
      </c>
      <c r="AN7" s="1">
        <v>4</v>
      </c>
      <c r="AO7" s="1">
        <v>3</v>
      </c>
      <c r="AP7" s="1">
        <v>3</v>
      </c>
      <c r="AQ7" s="1">
        <v>3</v>
      </c>
      <c r="AR7" s="1">
        <v>5</v>
      </c>
      <c r="AS7" s="1">
        <v>3</v>
      </c>
      <c r="AT7" s="1">
        <v>5</v>
      </c>
      <c r="AU7" s="1">
        <v>5</v>
      </c>
      <c r="AV7" s="1">
        <v>3</v>
      </c>
      <c r="AW7" s="1">
        <v>5</v>
      </c>
      <c r="AX7" s="1">
        <v>4</v>
      </c>
      <c r="AY7" s="1">
        <v>5</v>
      </c>
      <c r="AZ7" s="1">
        <v>5</v>
      </c>
      <c r="BA7" s="1">
        <v>5</v>
      </c>
      <c r="BB7" s="1">
        <v>3</v>
      </c>
      <c r="BC7" s="1">
        <v>2</v>
      </c>
      <c r="BD7" s="1">
        <v>3</v>
      </c>
      <c r="BE7" s="1" t="s">
        <v>225</v>
      </c>
      <c r="BF7" s="1" t="s">
        <v>226</v>
      </c>
      <c r="BG7" s="1" t="s">
        <v>227</v>
      </c>
      <c r="BH7" s="1" t="s">
        <v>228</v>
      </c>
      <c r="BI7" s="1" t="s">
        <v>229</v>
      </c>
      <c r="BJ7" s="1" t="s">
        <v>230</v>
      </c>
      <c r="BK7" s="1" t="s">
        <v>231</v>
      </c>
      <c r="BL7" s="1" t="s">
        <v>232</v>
      </c>
      <c r="BM7" s="1" t="s">
        <v>233</v>
      </c>
      <c r="BN7" s="1" t="s">
        <v>234</v>
      </c>
      <c r="BO7" s="1" t="s">
        <v>235</v>
      </c>
      <c r="BP7" s="1" t="s">
        <v>236</v>
      </c>
      <c r="BQ7" s="1" t="s">
        <v>237</v>
      </c>
      <c r="BR7" s="1" t="s">
        <v>238</v>
      </c>
      <c r="BS7" s="1" t="s">
        <v>239</v>
      </c>
      <c r="BT7" s="1" t="s">
        <v>240</v>
      </c>
      <c r="BU7" s="1" t="s">
        <v>241</v>
      </c>
      <c r="BV7" s="1" t="s">
        <v>242</v>
      </c>
      <c r="BW7" s="1" t="s">
        <v>243</v>
      </c>
      <c r="BX7" s="1" t="s">
        <v>244</v>
      </c>
      <c r="BY7" s="1" t="s">
        <v>245</v>
      </c>
      <c r="BZ7" s="1" t="s">
        <v>246</v>
      </c>
      <c r="CA7" s="1" t="s">
        <v>247</v>
      </c>
      <c r="CB7" s="1" t="s">
        <v>248</v>
      </c>
      <c r="CC7" s="1" t="s">
        <v>249</v>
      </c>
      <c r="CD7" s="1" t="s">
        <v>250</v>
      </c>
      <c r="CE7" s="1" t="s">
        <v>251</v>
      </c>
      <c r="CF7" s="1" t="s">
        <v>252</v>
      </c>
      <c r="CG7" s="1" t="s">
        <v>253</v>
      </c>
    </row>
    <row r="8" spans="1:85" ht="15.75" customHeight="1" x14ac:dyDescent="0.2">
      <c r="A8" s="14">
        <v>41976.67586221065</v>
      </c>
      <c r="B8" s="1">
        <v>4</v>
      </c>
      <c r="C8" s="1">
        <v>4</v>
      </c>
      <c r="D8" s="1">
        <v>4</v>
      </c>
      <c r="E8" s="1">
        <v>2</v>
      </c>
      <c r="F8" s="1">
        <v>5</v>
      </c>
      <c r="G8" s="1">
        <v>4</v>
      </c>
      <c r="H8" s="1">
        <v>5</v>
      </c>
      <c r="I8" s="1">
        <v>5</v>
      </c>
      <c r="J8" s="1">
        <v>5</v>
      </c>
      <c r="K8" s="1">
        <v>5</v>
      </c>
      <c r="L8" s="1">
        <v>5</v>
      </c>
      <c r="M8" s="1">
        <v>4</v>
      </c>
      <c r="N8" s="1">
        <v>4</v>
      </c>
      <c r="O8" s="1">
        <v>5</v>
      </c>
      <c r="P8" s="1">
        <v>5</v>
      </c>
      <c r="Q8" s="1">
        <v>5</v>
      </c>
      <c r="R8" s="1">
        <v>4</v>
      </c>
      <c r="S8" s="1">
        <v>5</v>
      </c>
      <c r="T8" s="1">
        <v>5</v>
      </c>
      <c r="U8" s="1">
        <v>5</v>
      </c>
      <c r="V8" s="1">
        <v>5</v>
      </c>
      <c r="W8" s="1">
        <v>5</v>
      </c>
      <c r="X8" s="1">
        <v>5</v>
      </c>
      <c r="Y8" s="1">
        <v>5</v>
      </c>
      <c r="Z8" s="1">
        <v>2</v>
      </c>
      <c r="AA8" s="1">
        <v>3</v>
      </c>
      <c r="AB8" s="1">
        <v>5</v>
      </c>
      <c r="AC8" s="1">
        <v>5</v>
      </c>
      <c r="AD8" s="1">
        <v>3</v>
      </c>
      <c r="AE8" s="1">
        <v>2</v>
      </c>
      <c r="AF8" s="1">
        <v>2</v>
      </c>
      <c r="AG8" s="1">
        <v>5</v>
      </c>
      <c r="AH8" s="1">
        <v>5</v>
      </c>
      <c r="AI8" s="1">
        <v>5</v>
      </c>
      <c r="AJ8" s="1">
        <v>5</v>
      </c>
      <c r="AK8" s="1">
        <v>5</v>
      </c>
      <c r="AL8" s="1">
        <v>5</v>
      </c>
      <c r="AM8" s="1">
        <v>1</v>
      </c>
      <c r="AN8" s="1">
        <v>5</v>
      </c>
      <c r="AO8" s="1">
        <v>5</v>
      </c>
      <c r="AP8" s="1">
        <v>5</v>
      </c>
      <c r="AQ8" s="1">
        <v>5</v>
      </c>
      <c r="AR8" s="1">
        <v>5</v>
      </c>
      <c r="AS8" s="1">
        <v>5</v>
      </c>
      <c r="AT8" s="1">
        <v>5</v>
      </c>
      <c r="AU8" s="1">
        <v>5</v>
      </c>
      <c r="AV8" s="1">
        <v>4</v>
      </c>
      <c r="AW8" s="1">
        <v>5</v>
      </c>
      <c r="AX8" s="1">
        <v>5</v>
      </c>
      <c r="AY8" s="1">
        <v>5</v>
      </c>
      <c r="AZ8" s="1">
        <v>2</v>
      </c>
      <c r="BA8" s="1">
        <v>5</v>
      </c>
      <c r="BB8" s="1">
        <v>5</v>
      </c>
      <c r="BC8" s="1">
        <v>3</v>
      </c>
      <c r="BD8" s="1">
        <v>5</v>
      </c>
      <c r="BE8" s="1" t="s">
        <v>254</v>
      </c>
      <c r="BF8" s="1" t="s">
        <v>255</v>
      </c>
      <c r="BG8" s="1" t="s">
        <v>256</v>
      </c>
      <c r="BH8" s="1" t="s">
        <v>257</v>
      </c>
      <c r="BI8" s="1" t="s">
        <v>258</v>
      </c>
      <c r="BJ8" s="1" t="s">
        <v>259</v>
      </c>
      <c r="BK8" s="1" t="s">
        <v>260</v>
      </c>
      <c r="BL8" s="1" t="s">
        <v>261</v>
      </c>
      <c r="BM8" s="1" t="s">
        <v>262</v>
      </c>
      <c r="BN8" s="1" t="s">
        <v>263</v>
      </c>
      <c r="BO8" s="1" t="s">
        <v>264</v>
      </c>
      <c r="BP8" s="1" t="s">
        <v>265</v>
      </c>
      <c r="BQ8" s="1" t="s">
        <v>266</v>
      </c>
      <c r="BR8" s="1" t="s">
        <v>267</v>
      </c>
      <c r="BS8" s="1" t="s">
        <v>268</v>
      </c>
      <c r="BT8" s="1" t="s">
        <v>269</v>
      </c>
      <c r="BU8" s="1" t="s">
        <v>270</v>
      </c>
      <c r="BV8" s="1" t="s">
        <v>271</v>
      </c>
      <c r="BW8" s="1" t="s">
        <v>272</v>
      </c>
      <c r="BX8" s="1" t="s">
        <v>273</v>
      </c>
      <c r="BY8" s="1" t="s">
        <v>274</v>
      </c>
      <c r="BZ8" s="1" t="s">
        <v>275</v>
      </c>
      <c r="CA8" s="1" t="s">
        <v>276</v>
      </c>
      <c r="CB8" s="1" t="s">
        <v>277</v>
      </c>
      <c r="CC8" s="1" t="s">
        <v>278</v>
      </c>
      <c r="CD8" s="1" t="s">
        <v>279</v>
      </c>
      <c r="CE8" s="1" t="s">
        <v>280</v>
      </c>
      <c r="CF8" s="1" t="s">
        <v>281</v>
      </c>
      <c r="CG8" s="1" t="s">
        <v>282</v>
      </c>
    </row>
    <row r="9" spans="1:85" ht="15.75" customHeight="1" x14ac:dyDescent="0.2">
      <c r="A9" s="14">
        <v>41976.862661585648</v>
      </c>
      <c r="B9" s="1">
        <v>4</v>
      </c>
      <c r="C9" s="1">
        <v>5</v>
      </c>
      <c r="D9" s="1">
        <v>4</v>
      </c>
      <c r="E9" s="1">
        <v>3</v>
      </c>
      <c r="F9" s="1">
        <v>4</v>
      </c>
      <c r="G9" s="1">
        <v>4</v>
      </c>
      <c r="H9" s="1">
        <v>4</v>
      </c>
      <c r="I9" s="1">
        <v>3</v>
      </c>
      <c r="J9" s="1">
        <v>4</v>
      </c>
      <c r="K9" s="1">
        <v>4</v>
      </c>
      <c r="L9" s="1">
        <v>2</v>
      </c>
      <c r="M9" s="1">
        <v>4</v>
      </c>
      <c r="N9" s="1">
        <v>4</v>
      </c>
      <c r="O9" s="1">
        <v>4</v>
      </c>
      <c r="P9" s="1">
        <v>5</v>
      </c>
      <c r="Q9" s="1">
        <v>4</v>
      </c>
      <c r="R9" s="1">
        <v>3</v>
      </c>
      <c r="S9" s="1">
        <v>4</v>
      </c>
      <c r="T9" s="1">
        <v>3</v>
      </c>
      <c r="U9" s="1">
        <v>3</v>
      </c>
      <c r="V9" s="1">
        <v>4</v>
      </c>
      <c r="W9" s="1">
        <v>4</v>
      </c>
      <c r="X9" s="1">
        <v>2</v>
      </c>
      <c r="Y9" s="1">
        <v>4</v>
      </c>
      <c r="Z9" s="1">
        <v>4</v>
      </c>
      <c r="AA9" s="1">
        <v>3</v>
      </c>
      <c r="AB9" s="1">
        <v>4</v>
      </c>
      <c r="AC9" s="1">
        <v>4</v>
      </c>
      <c r="AD9" s="1">
        <v>2</v>
      </c>
      <c r="AE9" s="1">
        <v>5</v>
      </c>
      <c r="AF9" s="1">
        <v>2</v>
      </c>
      <c r="AG9" s="1">
        <v>4</v>
      </c>
      <c r="AH9" s="1">
        <v>5</v>
      </c>
      <c r="AI9" s="1">
        <v>3</v>
      </c>
      <c r="AJ9" s="1">
        <v>5</v>
      </c>
      <c r="AK9" s="1">
        <v>5</v>
      </c>
      <c r="AL9" s="1">
        <v>4</v>
      </c>
      <c r="AM9" s="1">
        <v>4</v>
      </c>
      <c r="AN9" s="1">
        <v>3</v>
      </c>
      <c r="AO9" s="1">
        <v>5</v>
      </c>
      <c r="AP9" s="1">
        <v>5</v>
      </c>
      <c r="AQ9" s="1">
        <v>5</v>
      </c>
      <c r="AR9" s="1">
        <v>4</v>
      </c>
      <c r="AS9" s="1">
        <v>5</v>
      </c>
      <c r="AT9" s="1">
        <v>3</v>
      </c>
      <c r="AU9" s="1">
        <v>5</v>
      </c>
      <c r="AV9" s="1">
        <v>3</v>
      </c>
      <c r="AW9" s="1">
        <v>5</v>
      </c>
      <c r="AX9" s="1">
        <v>5</v>
      </c>
      <c r="AY9" s="1">
        <v>5</v>
      </c>
      <c r="AZ9" s="1">
        <v>3</v>
      </c>
      <c r="BA9" s="1">
        <v>5</v>
      </c>
      <c r="BB9" s="1">
        <v>3</v>
      </c>
      <c r="BC9" s="1">
        <v>4</v>
      </c>
      <c r="BD9" s="1">
        <v>5</v>
      </c>
      <c r="BE9" s="1" t="s">
        <v>283</v>
      </c>
      <c r="BF9" s="1" t="s">
        <v>284</v>
      </c>
      <c r="BG9" s="1" t="s">
        <v>285</v>
      </c>
      <c r="BH9" s="1" t="s">
        <v>286</v>
      </c>
      <c r="BI9" s="1" t="s">
        <v>287</v>
      </c>
      <c r="BJ9" s="1" t="s">
        <v>288</v>
      </c>
      <c r="BK9" s="1" t="s">
        <v>289</v>
      </c>
      <c r="BL9" s="1" t="s">
        <v>290</v>
      </c>
      <c r="BM9" s="1" t="s">
        <v>291</v>
      </c>
      <c r="BN9" s="1" t="s">
        <v>292</v>
      </c>
      <c r="BO9" s="1" t="s">
        <v>293</v>
      </c>
      <c r="BP9" s="1" t="s">
        <v>294</v>
      </c>
      <c r="BQ9" s="1" t="s">
        <v>295</v>
      </c>
      <c r="BR9" s="1" t="s">
        <v>296</v>
      </c>
      <c r="BS9" s="1" t="s">
        <v>297</v>
      </c>
      <c r="BT9" s="1" t="s">
        <v>298</v>
      </c>
      <c r="BU9" s="1" t="s">
        <v>299</v>
      </c>
      <c r="BY9" s="1" t="s">
        <v>300</v>
      </c>
      <c r="BZ9" s="1" t="s">
        <v>301</v>
      </c>
      <c r="CA9" s="1" t="s">
        <v>302</v>
      </c>
      <c r="CB9" s="1" t="s">
        <v>303</v>
      </c>
      <c r="CC9" s="1" t="s">
        <v>304</v>
      </c>
      <c r="CD9" s="1" t="s">
        <v>305</v>
      </c>
      <c r="CE9" s="1" t="s">
        <v>306</v>
      </c>
      <c r="CF9" s="1" t="s">
        <v>307</v>
      </c>
      <c r="CG9" s="1" t="s">
        <v>308</v>
      </c>
    </row>
    <row r="10" spans="1:85" ht="15.75" customHeight="1" x14ac:dyDescent="0.2">
      <c r="A10" s="14">
        <v>41977.396902719905</v>
      </c>
      <c r="B10" s="1">
        <v>4</v>
      </c>
      <c r="C10" s="1">
        <v>4</v>
      </c>
      <c r="D10" s="1">
        <v>5</v>
      </c>
      <c r="E10" s="1">
        <v>1</v>
      </c>
      <c r="F10" s="1">
        <v>5</v>
      </c>
      <c r="G10" s="1">
        <v>3</v>
      </c>
      <c r="H10" s="1">
        <v>4</v>
      </c>
      <c r="I10" s="1">
        <v>5</v>
      </c>
      <c r="J10" s="1">
        <v>4</v>
      </c>
      <c r="K10" s="1">
        <v>4</v>
      </c>
      <c r="L10" s="1">
        <v>3</v>
      </c>
      <c r="M10" s="1">
        <v>4</v>
      </c>
      <c r="N10" s="1">
        <v>4</v>
      </c>
      <c r="O10" s="1">
        <v>5</v>
      </c>
      <c r="P10" s="1">
        <v>5</v>
      </c>
      <c r="Q10" s="1">
        <v>3</v>
      </c>
      <c r="R10" s="1">
        <v>4</v>
      </c>
      <c r="S10" s="1">
        <v>5</v>
      </c>
      <c r="T10" s="1">
        <v>2</v>
      </c>
      <c r="U10" s="1">
        <v>4</v>
      </c>
      <c r="V10" s="1">
        <v>5</v>
      </c>
      <c r="W10" s="1">
        <v>5</v>
      </c>
      <c r="X10" s="1">
        <v>3</v>
      </c>
      <c r="Y10" s="1">
        <v>4</v>
      </c>
      <c r="Z10" s="1">
        <v>5</v>
      </c>
      <c r="AA10" s="1">
        <v>3</v>
      </c>
      <c r="AB10" s="1">
        <v>5</v>
      </c>
      <c r="AC10" s="1">
        <v>5</v>
      </c>
      <c r="AD10" s="1">
        <v>4</v>
      </c>
      <c r="AE10" s="1">
        <v>3</v>
      </c>
      <c r="AF10" s="1">
        <v>5</v>
      </c>
      <c r="AG10" s="1">
        <v>5</v>
      </c>
      <c r="AH10" s="1">
        <v>4</v>
      </c>
      <c r="AI10" s="1">
        <v>3</v>
      </c>
      <c r="AJ10" s="1">
        <v>5</v>
      </c>
      <c r="AK10" s="1">
        <v>5</v>
      </c>
      <c r="AL10" s="1">
        <v>5</v>
      </c>
      <c r="AM10" s="1">
        <v>1</v>
      </c>
      <c r="AN10" s="1">
        <v>5</v>
      </c>
      <c r="AO10" s="1">
        <v>4</v>
      </c>
      <c r="AP10" s="1">
        <v>5</v>
      </c>
      <c r="AQ10" s="1">
        <v>5</v>
      </c>
      <c r="AR10" s="1">
        <v>4</v>
      </c>
      <c r="AS10" s="1">
        <v>3</v>
      </c>
      <c r="AT10" s="1">
        <v>3</v>
      </c>
      <c r="AU10" s="1">
        <v>4</v>
      </c>
      <c r="AV10" s="1">
        <v>4</v>
      </c>
      <c r="AW10" s="1">
        <v>5</v>
      </c>
      <c r="AX10" s="1">
        <v>5</v>
      </c>
      <c r="AY10" s="1">
        <v>3</v>
      </c>
      <c r="AZ10" s="1">
        <v>4</v>
      </c>
      <c r="BA10" s="1">
        <v>5</v>
      </c>
      <c r="BB10" s="1">
        <v>3</v>
      </c>
      <c r="BC10" s="1">
        <v>4</v>
      </c>
      <c r="BD10" s="1">
        <v>5</v>
      </c>
      <c r="BE10" s="1" t="s">
        <v>309</v>
      </c>
      <c r="BF10" s="1" t="s">
        <v>310</v>
      </c>
      <c r="BG10" s="1" t="s">
        <v>311</v>
      </c>
      <c r="BH10" s="1" t="s">
        <v>312</v>
      </c>
      <c r="BI10" s="1" t="s">
        <v>313</v>
      </c>
      <c r="BJ10" s="1" t="s">
        <v>314</v>
      </c>
      <c r="BK10" s="1" t="s">
        <v>315</v>
      </c>
      <c r="BL10" s="1" t="s">
        <v>316</v>
      </c>
      <c r="BM10" s="1" t="s">
        <v>317</v>
      </c>
      <c r="BN10" s="1" t="s">
        <v>318</v>
      </c>
      <c r="BO10" s="1" t="s">
        <v>319</v>
      </c>
      <c r="BP10" s="1" t="s">
        <v>320</v>
      </c>
      <c r="BQ10" s="1" t="s">
        <v>321</v>
      </c>
      <c r="BR10" s="1" t="s">
        <v>322</v>
      </c>
      <c r="BS10" s="1" t="s">
        <v>323</v>
      </c>
      <c r="BT10" s="1" t="s">
        <v>324</v>
      </c>
      <c r="BU10" s="1" t="s">
        <v>325</v>
      </c>
      <c r="BV10" s="1" t="s">
        <v>326</v>
      </c>
      <c r="BW10" s="1" t="s">
        <v>327</v>
      </c>
      <c r="BX10" s="1" t="s">
        <v>328</v>
      </c>
      <c r="BY10" s="1" t="s">
        <v>329</v>
      </c>
      <c r="BZ10" s="1" t="s">
        <v>330</v>
      </c>
      <c r="CA10" s="1" t="s">
        <v>331</v>
      </c>
      <c r="CB10" s="1" t="s">
        <v>332</v>
      </c>
      <c r="CC10" s="1" t="s">
        <v>333</v>
      </c>
      <c r="CD10" s="1" t="s">
        <v>334</v>
      </c>
      <c r="CE10" s="1" t="s">
        <v>335</v>
      </c>
      <c r="CF10" s="1" t="s">
        <v>336</v>
      </c>
      <c r="CG10" s="1" t="s">
        <v>337</v>
      </c>
    </row>
    <row r="11" spans="1:85" ht="15.75" customHeight="1" x14ac:dyDescent="0.2">
      <c r="A11" s="14">
        <v>41977.426385462961</v>
      </c>
      <c r="B11" s="1">
        <v>3</v>
      </c>
      <c r="C11" s="1">
        <v>5</v>
      </c>
      <c r="D11" s="1">
        <v>5</v>
      </c>
      <c r="E11" s="1">
        <v>2</v>
      </c>
      <c r="F11" s="1">
        <v>5</v>
      </c>
      <c r="G11" s="1">
        <v>2</v>
      </c>
      <c r="H11" s="1">
        <v>2</v>
      </c>
      <c r="I11" s="1">
        <v>4</v>
      </c>
      <c r="J11" s="1">
        <v>4</v>
      </c>
      <c r="K11" s="1">
        <v>1</v>
      </c>
      <c r="L11" s="1">
        <v>1</v>
      </c>
      <c r="M11" s="1">
        <v>1</v>
      </c>
      <c r="N11" s="1">
        <v>1</v>
      </c>
      <c r="O11" s="1">
        <v>4</v>
      </c>
      <c r="P11" s="1">
        <v>5</v>
      </c>
      <c r="Q11" s="1">
        <v>2</v>
      </c>
      <c r="R11" s="1">
        <v>2</v>
      </c>
      <c r="S11" s="1">
        <v>5</v>
      </c>
      <c r="T11" s="1">
        <v>4</v>
      </c>
      <c r="U11" s="1">
        <v>4</v>
      </c>
      <c r="V11" s="1">
        <v>5</v>
      </c>
      <c r="W11" s="1">
        <v>4</v>
      </c>
      <c r="X11" s="1">
        <v>2</v>
      </c>
      <c r="Y11" s="1">
        <v>4</v>
      </c>
      <c r="Z11" s="1">
        <v>3</v>
      </c>
      <c r="AA11" s="1">
        <v>3</v>
      </c>
      <c r="AB11" s="1">
        <v>2</v>
      </c>
      <c r="AC11" s="1">
        <v>4</v>
      </c>
      <c r="AD11" s="1">
        <v>4</v>
      </c>
      <c r="AE11" s="1">
        <v>2</v>
      </c>
      <c r="AF11" s="1">
        <v>5</v>
      </c>
      <c r="AG11" s="1">
        <v>3</v>
      </c>
      <c r="AH11" s="1">
        <v>2</v>
      </c>
      <c r="AI11" s="1">
        <v>3</v>
      </c>
      <c r="AJ11" s="1">
        <v>3</v>
      </c>
      <c r="AK11" s="1">
        <v>5</v>
      </c>
      <c r="AL11" s="1">
        <v>5</v>
      </c>
      <c r="AM11" s="1">
        <v>4</v>
      </c>
      <c r="AN11" s="1">
        <v>5</v>
      </c>
      <c r="AO11" s="1">
        <v>2</v>
      </c>
      <c r="AP11" s="1">
        <v>2</v>
      </c>
      <c r="AQ11" s="1">
        <v>4</v>
      </c>
      <c r="AR11" s="1">
        <v>4</v>
      </c>
      <c r="AS11" s="1">
        <v>1</v>
      </c>
      <c r="AT11" s="1">
        <v>1</v>
      </c>
      <c r="AU11" s="1">
        <v>1</v>
      </c>
      <c r="AV11" s="1">
        <v>1</v>
      </c>
      <c r="AW11" s="1">
        <v>4</v>
      </c>
      <c r="AX11" s="1">
        <v>5</v>
      </c>
      <c r="AY11" s="1">
        <v>2</v>
      </c>
      <c r="AZ11" s="1">
        <v>1</v>
      </c>
      <c r="BA11" s="1">
        <v>5</v>
      </c>
      <c r="BB11" s="1">
        <v>3</v>
      </c>
      <c r="BC11" s="1">
        <v>4</v>
      </c>
      <c r="BD11" s="1">
        <v>5</v>
      </c>
      <c r="BE11" s="1" t="s">
        <v>338</v>
      </c>
      <c r="BF11" s="1" t="s">
        <v>339</v>
      </c>
      <c r="BG11" s="1" t="s">
        <v>340</v>
      </c>
      <c r="BH11" s="1" t="s">
        <v>341</v>
      </c>
      <c r="BI11" s="1" t="s">
        <v>342</v>
      </c>
      <c r="BJ11" s="1" t="s">
        <v>343</v>
      </c>
      <c r="BK11" s="1" t="s">
        <v>344</v>
      </c>
      <c r="BL11" s="1" t="s">
        <v>345</v>
      </c>
      <c r="BM11" s="1" t="s">
        <v>346</v>
      </c>
      <c r="BN11" s="1" t="s">
        <v>347</v>
      </c>
      <c r="BO11" s="1" t="s">
        <v>348</v>
      </c>
      <c r="BP11" s="1" t="s">
        <v>349</v>
      </c>
      <c r="BQ11" s="1" t="s">
        <v>350</v>
      </c>
      <c r="BR11" s="1" t="s">
        <v>351</v>
      </c>
      <c r="BS11" s="1" t="s">
        <v>352</v>
      </c>
      <c r="BT11" s="1" t="s">
        <v>353</v>
      </c>
      <c r="BU11" s="1" t="s">
        <v>354</v>
      </c>
      <c r="BV11" s="1" t="s">
        <v>355</v>
      </c>
      <c r="BW11" s="1" t="s">
        <v>356</v>
      </c>
      <c r="BX11" s="1" t="s">
        <v>357</v>
      </c>
      <c r="BY11" s="1" t="s">
        <v>358</v>
      </c>
      <c r="BZ11" s="1" t="s">
        <v>359</v>
      </c>
      <c r="CA11" s="1" t="s">
        <v>360</v>
      </c>
      <c r="CB11" s="1" t="s">
        <v>361</v>
      </c>
      <c r="CC11" s="1" t="s">
        <v>362</v>
      </c>
      <c r="CD11" s="1" t="s">
        <v>363</v>
      </c>
      <c r="CE11" s="1" t="s">
        <v>364</v>
      </c>
      <c r="CF11" s="1" t="s">
        <v>365</v>
      </c>
      <c r="CG11" s="1" t="s">
        <v>366</v>
      </c>
    </row>
    <row r="12" spans="1:85" ht="15.75" customHeight="1" x14ac:dyDescent="0.2">
      <c r="A12" s="14">
        <v>41977.430414664355</v>
      </c>
      <c r="B12" s="1">
        <v>1</v>
      </c>
      <c r="C12" s="1">
        <v>3</v>
      </c>
      <c r="D12" s="1">
        <v>1</v>
      </c>
      <c r="E12" s="1">
        <v>1</v>
      </c>
      <c r="F12" s="1">
        <v>4</v>
      </c>
      <c r="G12" s="1">
        <v>3</v>
      </c>
      <c r="H12" s="1">
        <v>3</v>
      </c>
      <c r="I12" s="1">
        <v>2</v>
      </c>
      <c r="J12" s="1">
        <v>4</v>
      </c>
      <c r="K12" s="1">
        <v>5</v>
      </c>
      <c r="L12" s="1">
        <v>4</v>
      </c>
      <c r="M12" s="1">
        <v>5</v>
      </c>
      <c r="N12" s="1">
        <v>5</v>
      </c>
      <c r="O12" s="1">
        <v>4</v>
      </c>
      <c r="P12" s="1">
        <v>5</v>
      </c>
      <c r="Q12" s="1">
        <v>5</v>
      </c>
      <c r="R12" s="1">
        <v>4</v>
      </c>
      <c r="S12" s="1">
        <v>3</v>
      </c>
      <c r="T12" s="1">
        <v>2</v>
      </c>
      <c r="U12" s="1">
        <v>2</v>
      </c>
      <c r="V12" s="1">
        <v>3</v>
      </c>
      <c r="W12" s="1">
        <v>5</v>
      </c>
      <c r="X12" s="1">
        <v>5</v>
      </c>
      <c r="Y12" s="1">
        <v>5</v>
      </c>
      <c r="Z12" s="1">
        <v>4</v>
      </c>
      <c r="AA12" s="1">
        <v>5</v>
      </c>
      <c r="AB12" s="1">
        <v>4</v>
      </c>
      <c r="AC12" s="1">
        <v>3</v>
      </c>
      <c r="AD12" s="1">
        <v>4</v>
      </c>
      <c r="AE12" s="1">
        <v>5</v>
      </c>
      <c r="AF12" s="1">
        <v>4</v>
      </c>
      <c r="AG12" s="1">
        <v>5</v>
      </c>
      <c r="AH12" s="1">
        <v>4</v>
      </c>
      <c r="AI12" s="1">
        <v>4</v>
      </c>
      <c r="AJ12" s="1">
        <v>2</v>
      </c>
      <c r="AK12" s="1">
        <v>4</v>
      </c>
      <c r="AL12" s="1">
        <v>3</v>
      </c>
      <c r="AM12" s="1">
        <v>1</v>
      </c>
      <c r="AN12" s="1">
        <v>5</v>
      </c>
      <c r="AO12" s="1">
        <v>2</v>
      </c>
      <c r="AP12" s="1">
        <v>3</v>
      </c>
      <c r="AQ12" s="1">
        <v>2</v>
      </c>
      <c r="AR12" s="1">
        <v>5</v>
      </c>
      <c r="AS12" s="1">
        <v>5</v>
      </c>
      <c r="AT12" s="1">
        <v>4</v>
      </c>
      <c r="AU12" s="1">
        <v>5</v>
      </c>
      <c r="AV12" s="1">
        <v>5</v>
      </c>
      <c r="AW12" s="1">
        <v>5</v>
      </c>
      <c r="AX12" s="1">
        <v>5</v>
      </c>
      <c r="AY12" s="1">
        <v>5</v>
      </c>
      <c r="AZ12" s="1">
        <v>5</v>
      </c>
      <c r="BA12" s="1">
        <v>5</v>
      </c>
      <c r="BB12" s="1">
        <v>3</v>
      </c>
      <c r="BC12" s="1">
        <v>5</v>
      </c>
      <c r="BD12" s="1">
        <v>1</v>
      </c>
      <c r="BE12" s="1" t="s">
        <v>367</v>
      </c>
      <c r="BF12" s="1" t="s">
        <v>368</v>
      </c>
      <c r="BG12" s="1" t="s">
        <v>369</v>
      </c>
      <c r="BH12" s="1" t="s">
        <v>370</v>
      </c>
      <c r="BI12" s="1" t="s">
        <v>371</v>
      </c>
      <c r="BJ12" s="1" t="s">
        <v>372</v>
      </c>
      <c r="BK12" s="1" t="s">
        <v>373</v>
      </c>
      <c r="BL12" s="1" t="s">
        <v>374</v>
      </c>
      <c r="BM12" s="1" t="s">
        <v>375</v>
      </c>
      <c r="BN12" s="1" t="s">
        <v>376</v>
      </c>
      <c r="BO12" s="1" t="s">
        <v>377</v>
      </c>
      <c r="BP12" s="1" t="s">
        <v>378</v>
      </c>
      <c r="BQ12" s="1" t="s">
        <v>379</v>
      </c>
      <c r="BR12" s="1" t="s">
        <v>380</v>
      </c>
      <c r="BS12" s="1" t="s">
        <v>381</v>
      </c>
      <c r="BT12" s="1" t="s">
        <v>382</v>
      </c>
      <c r="BU12" s="1" t="s">
        <v>383</v>
      </c>
      <c r="BY12" s="1" t="s">
        <v>384</v>
      </c>
      <c r="BZ12" s="1" t="s">
        <v>385</v>
      </c>
      <c r="CA12" s="1" t="s">
        <v>386</v>
      </c>
      <c r="CB12" s="1" t="s">
        <v>387</v>
      </c>
      <c r="CC12" s="1" t="s">
        <v>388</v>
      </c>
      <c r="CD12" s="1" t="s">
        <v>389</v>
      </c>
      <c r="CE12" s="1" t="s">
        <v>390</v>
      </c>
      <c r="CF12" s="1" t="s">
        <v>391</v>
      </c>
      <c r="CG12" s="1" t="s">
        <v>392</v>
      </c>
    </row>
    <row r="13" spans="1:85" ht="15.75" customHeight="1" x14ac:dyDescent="0.2">
      <c r="A13" s="14">
        <v>41977.440878784721</v>
      </c>
      <c r="B13" s="1">
        <v>3</v>
      </c>
      <c r="C13" s="1">
        <v>4</v>
      </c>
      <c r="D13" s="1">
        <v>4</v>
      </c>
      <c r="E13" s="1">
        <v>2</v>
      </c>
      <c r="F13" s="1">
        <v>4</v>
      </c>
      <c r="G13" s="1">
        <v>4</v>
      </c>
      <c r="H13" s="1">
        <v>4</v>
      </c>
      <c r="I13" s="1">
        <v>4</v>
      </c>
      <c r="J13" s="1">
        <v>4</v>
      </c>
      <c r="K13" s="1">
        <v>3</v>
      </c>
      <c r="L13" s="1">
        <v>3</v>
      </c>
      <c r="M13" s="1">
        <v>2</v>
      </c>
      <c r="N13" s="1">
        <v>4</v>
      </c>
      <c r="O13" s="1">
        <v>4</v>
      </c>
      <c r="P13" s="1">
        <v>4</v>
      </c>
      <c r="Q13" s="1">
        <v>3</v>
      </c>
      <c r="R13" s="1">
        <v>3</v>
      </c>
      <c r="S13" s="1">
        <v>4</v>
      </c>
      <c r="T13" s="1">
        <v>3</v>
      </c>
      <c r="U13" s="1">
        <v>2</v>
      </c>
      <c r="V13" s="1">
        <v>4</v>
      </c>
      <c r="W13" s="1">
        <v>2</v>
      </c>
      <c r="X13" s="1">
        <v>3</v>
      </c>
      <c r="Y13" s="1">
        <v>4</v>
      </c>
      <c r="Z13" s="1">
        <v>4</v>
      </c>
      <c r="AA13" s="1">
        <v>3</v>
      </c>
      <c r="AB13" s="1">
        <v>4</v>
      </c>
      <c r="AC13" s="1">
        <v>2</v>
      </c>
      <c r="AD13" s="1">
        <v>2</v>
      </c>
      <c r="AE13" s="1">
        <v>3</v>
      </c>
      <c r="AF13" s="1">
        <v>4</v>
      </c>
      <c r="AG13" s="1">
        <v>4</v>
      </c>
      <c r="AH13" s="1">
        <v>4</v>
      </c>
      <c r="AI13" s="1">
        <v>3</v>
      </c>
      <c r="AJ13" s="1">
        <v>3</v>
      </c>
      <c r="AK13" s="1">
        <v>4</v>
      </c>
      <c r="AL13" s="1">
        <v>4</v>
      </c>
      <c r="AM13" s="1">
        <v>3</v>
      </c>
      <c r="AN13" s="1">
        <v>4</v>
      </c>
      <c r="AO13" s="1">
        <v>4</v>
      </c>
      <c r="AP13" s="1">
        <v>3</v>
      </c>
      <c r="AQ13" s="1">
        <v>4</v>
      </c>
      <c r="AR13" s="1">
        <v>3</v>
      </c>
      <c r="AS13" s="1">
        <v>3</v>
      </c>
      <c r="AT13" s="1">
        <v>3</v>
      </c>
      <c r="AU13" s="1">
        <v>2</v>
      </c>
      <c r="AV13" s="1">
        <v>3</v>
      </c>
      <c r="AW13" s="1">
        <v>4</v>
      </c>
      <c r="AX13" s="1">
        <v>3</v>
      </c>
      <c r="AY13" s="1">
        <v>3</v>
      </c>
      <c r="AZ13" s="1">
        <v>3</v>
      </c>
      <c r="BA13" s="1">
        <v>4</v>
      </c>
      <c r="BB13" s="1">
        <v>3</v>
      </c>
      <c r="BC13" s="1">
        <v>2</v>
      </c>
      <c r="BD13" s="1">
        <v>5</v>
      </c>
      <c r="BE13" s="1" t="s">
        <v>393</v>
      </c>
      <c r="BF13" s="1" t="s">
        <v>394</v>
      </c>
      <c r="BG13" s="1" t="s">
        <v>395</v>
      </c>
      <c r="BH13" s="1" t="s">
        <v>396</v>
      </c>
      <c r="BI13" s="1" t="s">
        <v>397</v>
      </c>
      <c r="BJ13" s="1" t="s">
        <v>398</v>
      </c>
      <c r="BK13" s="1" t="s">
        <v>399</v>
      </c>
      <c r="BL13" s="1" t="s">
        <v>400</v>
      </c>
      <c r="BM13" s="1" t="s">
        <v>401</v>
      </c>
      <c r="BN13" s="1" t="s">
        <v>402</v>
      </c>
      <c r="BO13" s="1" t="s">
        <v>403</v>
      </c>
      <c r="BP13" s="1" t="s">
        <v>404</v>
      </c>
      <c r="BQ13" s="1" t="s">
        <v>405</v>
      </c>
      <c r="BR13" s="1" t="s">
        <v>406</v>
      </c>
      <c r="BS13" s="1" t="s">
        <v>407</v>
      </c>
      <c r="BT13" s="1" t="s">
        <v>408</v>
      </c>
      <c r="BU13" s="1" t="s">
        <v>409</v>
      </c>
      <c r="BV13" s="1" t="s">
        <v>410</v>
      </c>
      <c r="BW13" s="1" t="s">
        <v>411</v>
      </c>
      <c r="BX13" s="1" t="s">
        <v>412</v>
      </c>
      <c r="BY13" s="1" t="s">
        <v>413</v>
      </c>
      <c r="BZ13" s="1" t="s">
        <v>414</v>
      </c>
      <c r="CA13" s="1" t="s">
        <v>415</v>
      </c>
      <c r="CB13" s="1" t="s">
        <v>416</v>
      </c>
      <c r="CC13" s="1" t="s">
        <v>417</v>
      </c>
      <c r="CD13" s="1" t="s">
        <v>418</v>
      </c>
      <c r="CE13" s="1" t="s">
        <v>419</v>
      </c>
      <c r="CF13" s="1" t="s">
        <v>420</v>
      </c>
      <c r="CG13" s="1" t="s">
        <v>421</v>
      </c>
    </row>
    <row r="14" spans="1:85" ht="15.75" customHeight="1" x14ac:dyDescent="0.2">
      <c r="A14" s="14">
        <v>41977.448422222216</v>
      </c>
      <c r="B14" s="1">
        <v>4</v>
      </c>
      <c r="C14" s="1">
        <v>4</v>
      </c>
      <c r="D14" s="1">
        <v>5</v>
      </c>
      <c r="E14" s="1">
        <v>4</v>
      </c>
      <c r="F14" s="1">
        <v>4</v>
      </c>
      <c r="G14" s="1">
        <v>4</v>
      </c>
      <c r="H14" s="1">
        <v>4</v>
      </c>
      <c r="I14" s="1">
        <v>5</v>
      </c>
      <c r="J14" s="1">
        <v>3</v>
      </c>
      <c r="K14" s="1">
        <v>3</v>
      </c>
      <c r="L14" s="1">
        <v>3</v>
      </c>
      <c r="M14" s="1">
        <v>3</v>
      </c>
      <c r="N14" s="1">
        <v>4</v>
      </c>
      <c r="O14" s="1">
        <v>3</v>
      </c>
      <c r="P14" s="1">
        <v>4</v>
      </c>
      <c r="Q14" s="1">
        <v>3</v>
      </c>
      <c r="R14" s="1">
        <v>4</v>
      </c>
      <c r="S14" s="1">
        <v>3</v>
      </c>
      <c r="T14" s="1">
        <v>2</v>
      </c>
      <c r="U14" s="1">
        <v>3</v>
      </c>
      <c r="V14" s="1">
        <v>4</v>
      </c>
      <c r="W14" s="1">
        <v>3</v>
      </c>
      <c r="X14" s="1">
        <v>3</v>
      </c>
      <c r="Y14" s="1">
        <v>4</v>
      </c>
      <c r="Z14" s="1">
        <v>3</v>
      </c>
      <c r="AA14" s="1">
        <v>3</v>
      </c>
      <c r="AB14" s="1">
        <v>1</v>
      </c>
      <c r="AC14" s="1">
        <v>2</v>
      </c>
      <c r="AD14" s="1">
        <v>3</v>
      </c>
      <c r="AE14" s="1">
        <v>3</v>
      </c>
      <c r="AF14" s="1">
        <v>3</v>
      </c>
      <c r="AG14" s="1">
        <v>4</v>
      </c>
      <c r="AH14" s="1">
        <v>4</v>
      </c>
      <c r="AI14" s="1">
        <v>3</v>
      </c>
      <c r="AJ14" s="1">
        <v>3</v>
      </c>
      <c r="AK14" s="1">
        <v>4</v>
      </c>
      <c r="AL14" s="1">
        <v>4</v>
      </c>
      <c r="AM14" s="1">
        <v>4</v>
      </c>
      <c r="AN14" s="1">
        <v>5</v>
      </c>
      <c r="AO14" s="1">
        <v>4</v>
      </c>
      <c r="AP14" s="1">
        <v>4</v>
      </c>
      <c r="AQ14" s="1">
        <v>4</v>
      </c>
      <c r="AR14" s="1">
        <v>4</v>
      </c>
      <c r="AS14" s="1">
        <v>2</v>
      </c>
      <c r="AT14" s="1">
        <v>3</v>
      </c>
      <c r="AU14" s="1">
        <v>2</v>
      </c>
      <c r="AV14" s="1">
        <v>2</v>
      </c>
      <c r="AW14" s="1">
        <v>2</v>
      </c>
      <c r="AX14" s="1">
        <v>4</v>
      </c>
      <c r="AY14" s="1">
        <v>2</v>
      </c>
      <c r="AZ14" s="1">
        <v>3</v>
      </c>
      <c r="BA14" s="1">
        <v>4</v>
      </c>
      <c r="BB14" s="1">
        <v>1</v>
      </c>
      <c r="BC14" s="1">
        <v>1</v>
      </c>
      <c r="BD14" s="1">
        <v>4</v>
      </c>
      <c r="BE14" s="1" t="s">
        <v>422</v>
      </c>
      <c r="BF14" s="1" t="s">
        <v>423</v>
      </c>
      <c r="BG14" s="1" t="s">
        <v>424</v>
      </c>
      <c r="BH14" s="1" t="s">
        <v>425</v>
      </c>
      <c r="BI14" s="1" t="s">
        <v>426</v>
      </c>
      <c r="BJ14" s="1" t="s">
        <v>427</v>
      </c>
      <c r="BK14" s="1" t="s">
        <v>428</v>
      </c>
      <c r="BL14" s="1" t="s">
        <v>429</v>
      </c>
      <c r="BM14" s="1" t="s">
        <v>430</v>
      </c>
      <c r="BN14" s="1" t="s">
        <v>431</v>
      </c>
      <c r="BO14" s="1" t="s">
        <v>432</v>
      </c>
      <c r="BP14" s="1" t="s">
        <v>433</v>
      </c>
      <c r="BQ14" s="1" t="s">
        <v>434</v>
      </c>
      <c r="BR14" s="1" t="s">
        <v>435</v>
      </c>
      <c r="BS14" s="1" t="s">
        <v>436</v>
      </c>
      <c r="BT14" s="1" t="s">
        <v>437</v>
      </c>
      <c r="BU14" s="1" t="s">
        <v>438</v>
      </c>
      <c r="BY14" s="1" t="s">
        <v>439</v>
      </c>
      <c r="BZ14" s="1" t="s">
        <v>440</v>
      </c>
      <c r="CA14" s="1" t="s">
        <v>441</v>
      </c>
      <c r="CB14" s="1" t="s">
        <v>442</v>
      </c>
      <c r="CC14" s="1" t="s">
        <v>443</v>
      </c>
      <c r="CD14" s="1" t="s">
        <v>444</v>
      </c>
      <c r="CE14" s="1" t="s">
        <v>445</v>
      </c>
      <c r="CF14" s="1" t="s">
        <v>446</v>
      </c>
      <c r="CG14" s="1" t="s">
        <v>447</v>
      </c>
    </row>
    <row r="15" spans="1:85" ht="15.75" customHeight="1" x14ac:dyDescent="0.2">
      <c r="A15" s="14">
        <v>41977.474132650459</v>
      </c>
      <c r="B15" s="1">
        <v>2</v>
      </c>
      <c r="C15" s="1">
        <v>5</v>
      </c>
      <c r="D15" s="1">
        <v>1</v>
      </c>
      <c r="E15" s="1">
        <v>1</v>
      </c>
      <c r="F15" s="1">
        <v>5</v>
      </c>
      <c r="G15" s="1">
        <v>3</v>
      </c>
      <c r="H15" s="1">
        <v>2</v>
      </c>
      <c r="I15" s="1">
        <v>4</v>
      </c>
      <c r="J15" s="1">
        <v>1</v>
      </c>
      <c r="K15" s="1">
        <v>1</v>
      </c>
      <c r="L15" s="1">
        <v>1</v>
      </c>
      <c r="M15" s="1">
        <v>1</v>
      </c>
      <c r="N15" s="1">
        <v>2</v>
      </c>
      <c r="O15" s="1">
        <v>2</v>
      </c>
      <c r="P15" s="1">
        <v>3</v>
      </c>
      <c r="Q15" s="1">
        <v>4</v>
      </c>
      <c r="R15" s="1">
        <v>3</v>
      </c>
      <c r="S15" s="1">
        <v>3</v>
      </c>
      <c r="T15" s="1">
        <v>1</v>
      </c>
      <c r="U15" s="1">
        <v>2</v>
      </c>
      <c r="V15" s="1">
        <v>4</v>
      </c>
      <c r="W15" s="1">
        <v>3</v>
      </c>
      <c r="X15" s="1">
        <v>2</v>
      </c>
      <c r="Y15" s="1">
        <v>4</v>
      </c>
      <c r="Z15" s="1">
        <v>3</v>
      </c>
      <c r="AA15" s="1">
        <v>2</v>
      </c>
      <c r="AB15" s="1">
        <v>2</v>
      </c>
      <c r="AC15" s="1">
        <v>4</v>
      </c>
      <c r="AD15" s="1">
        <v>3</v>
      </c>
      <c r="AE15" s="1">
        <v>4</v>
      </c>
      <c r="AF15" s="1">
        <v>2</v>
      </c>
      <c r="AG15" s="1">
        <v>4</v>
      </c>
      <c r="AH15" s="1">
        <v>4</v>
      </c>
      <c r="AI15" s="1">
        <v>3</v>
      </c>
      <c r="AJ15" s="1">
        <v>2</v>
      </c>
      <c r="AK15" s="1">
        <v>4</v>
      </c>
      <c r="AL15" s="1">
        <v>1</v>
      </c>
      <c r="AM15" s="1">
        <v>1</v>
      </c>
      <c r="AN15" s="1">
        <v>5</v>
      </c>
      <c r="AO15" s="1">
        <v>3</v>
      </c>
      <c r="AP15" s="1">
        <v>3</v>
      </c>
      <c r="AQ15" s="1">
        <v>4</v>
      </c>
      <c r="AR15" s="1">
        <v>1</v>
      </c>
      <c r="AS15" s="1">
        <v>2</v>
      </c>
      <c r="AT15" s="1">
        <v>1</v>
      </c>
      <c r="AU15" s="1">
        <v>3</v>
      </c>
      <c r="AV15" s="1">
        <v>3</v>
      </c>
      <c r="AW15" s="1">
        <v>2</v>
      </c>
      <c r="AX15" s="1">
        <v>4</v>
      </c>
      <c r="AY15" s="1">
        <v>4</v>
      </c>
      <c r="AZ15" s="1">
        <v>2</v>
      </c>
      <c r="BA15" s="1">
        <v>4</v>
      </c>
      <c r="BB15" s="1">
        <v>1</v>
      </c>
      <c r="BC15" s="1">
        <v>1</v>
      </c>
      <c r="BD15" s="1">
        <v>1</v>
      </c>
      <c r="BE15" s="1" t="s">
        <v>448</v>
      </c>
      <c r="BF15" s="1" t="s">
        <v>449</v>
      </c>
      <c r="BG15" s="1" t="s">
        <v>450</v>
      </c>
      <c r="BH15" s="1" t="s">
        <v>451</v>
      </c>
      <c r="BI15" s="1" t="s">
        <v>452</v>
      </c>
      <c r="BJ15" s="1" t="s">
        <v>453</v>
      </c>
      <c r="BK15" s="1" t="s">
        <v>454</v>
      </c>
      <c r="BL15" s="1" t="s">
        <v>455</v>
      </c>
      <c r="BM15" s="1" t="s">
        <v>456</v>
      </c>
      <c r="BN15" s="1" t="s">
        <v>457</v>
      </c>
      <c r="BO15" s="1" t="s">
        <v>458</v>
      </c>
      <c r="BP15" s="1" t="s">
        <v>459</v>
      </c>
      <c r="BQ15" s="1" t="s">
        <v>460</v>
      </c>
      <c r="BR15" s="1" t="s">
        <v>461</v>
      </c>
      <c r="BS15" s="1" t="s">
        <v>462</v>
      </c>
      <c r="BT15" s="1" t="s">
        <v>463</v>
      </c>
      <c r="BU15" s="1" t="s">
        <v>464</v>
      </c>
      <c r="BV15" s="1" t="s">
        <v>465</v>
      </c>
      <c r="BX15" s="1" t="s">
        <v>466</v>
      </c>
      <c r="BY15" s="1" t="s">
        <v>467</v>
      </c>
      <c r="BZ15" s="1" t="s">
        <v>468</v>
      </c>
      <c r="CA15" s="1" t="s">
        <v>469</v>
      </c>
      <c r="CB15" s="1" t="s">
        <v>470</v>
      </c>
      <c r="CC15" s="1" t="s">
        <v>471</v>
      </c>
      <c r="CD15" s="1" t="s">
        <v>472</v>
      </c>
      <c r="CE15" s="1" t="s">
        <v>473</v>
      </c>
      <c r="CF15" s="1" t="s">
        <v>474</v>
      </c>
      <c r="CG15" s="1" t="s">
        <v>475</v>
      </c>
    </row>
    <row r="16" spans="1:85" ht="15.75" customHeight="1" x14ac:dyDescent="0.2">
      <c r="A16" s="14">
        <v>41977.515896006938</v>
      </c>
      <c r="B16" s="1">
        <v>3</v>
      </c>
      <c r="C16" s="1">
        <v>4</v>
      </c>
      <c r="D16" s="1">
        <v>5</v>
      </c>
      <c r="E16" s="1">
        <v>2</v>
      </c>
      <c r="F16" s="1">
        <v>5</v>
      </c>
      <c r="G16" s="1">
        <v>1</v>
      </c>
      <c r="H16" s="1">
        <v>3</v>
      </c>
      <c r="I16" s="1">
        <v>1</v>
      </c>
      <c r="J16" s="1">
        <v>4</v>
      </c>
      <c r="K16" s="1">
        <v>1</v>
      </c>
      <c r="L16" s="1">
        <v>2</v>
      </c>
      <c r="M16" s="1">
        <v>2</v>
      </c>
      <c r="N16" s="1">
        <v>1</v>
      </c>
      <c r="O16" s="1">
        <v>5</v>
      </c>
      <c r="P16" s="1">
        <v>3</v>
      </c>
      <c r="Q16" s="1">
        <v>4</v>
      </c>
      <c r="R16" s="1">
        <v>1</v>
      </c>
      <c r="S16" s="1">
        <v>5</v>
      </c>
      <c r="T16" s="1" t="s">
        <v>476</v>
      </c>
      <c r="U16" s="1">
        <v>1</v>
      </c>
      <c r="V16" s="1">
        <v>5</v>
      </c>
      <c r="W16" s="1" t="s">
        <v>477</v>
      </c>
      <c r="X16" s="1">
        <v>1</v>
      </c>
      <c r="Y16" s="1">
        <v>2</v>
      </c>
      <c r="Z16" s="1">
        <v>4</v>
      </c>
      <c r="AA16" s="1">
        <v>1</v>
      </c>
      <c r="AB16" s="1">
        <v>3</v>
      </c>
      <c r="AC16" s="1">
        <v>3</v>
      </c>
      <c r="AD16" s="1">
        <v>2</v>
      </c>
      <c r="AE16" s="1">
        <v>4</v>
      </c>
      <c r="AF16" s="1" t="s">
        <v>478</v>
      </c>
      <c r="AG16" s="1">
        <v>4</v>
      </c>
      <c r="AH16" s="1">
        <v>5</v>
      </c>
      <c r="AI16" s="1">
        <v>3</v>
      </c>
      <c r="AJ16" s="1">
        <v>2</v>
      </c>
      <c r="AK16" s="1">
        <v>3</v>
      </c>
      <c r="AL16" s="1">
        <v>5</v>
      </c>
      <c r="AM16" s="1" t="s">
        <v>479</v>
      </c>
      <c r="AN16" s="1">
        <v>5</v>
      </c>
      <c r="AO16" s="1" t="s">
        <v>480</v>
      </c>
      <c r="AP16" s="1">
        <v>2</v>
      </c>
      <c r="AQ16" s="1">
        <v>1</v>
      </c>
      <c r="AR16" s="1">
        <v>4</v>
      </c>
      <c r="AS16" s="1">
        <v>1</v>
      </c>
      <c r="AT16" s="1">
        <v>3</v>
      </c>
      <c r="AU16" s="1">
        <v>1</v>
      </c>
      <c r="AV16" s="1">
        <v>1</v>
      </c>
      <c r="AW16" s="1">
        <v>3</v>
      </c>
      <c r="AX16" s="1">
        <v>1</v>
      </c>
      <c r="AY16" s="1">
        <v>4</v>
      </c>
      <c r="AZ16" s="1">
        <v>1</v>
      </c>
      <c r="BA16" s="1">
        <v>5</v>
      </c>
      <c r="BB16" s="1" t="s">
        <v>481</v>
      </c>
      <c r="BC16" s="1" t="s">
        <v>482</v>
      </c>
      <c r="BD16" s="1">
        <v>5</v>
      </c>
      <c r="BE16" s="1" t="s">
        <v>483</v>
      </c>
      <c r="BF16" s="1" t="s">
        <v>484</v>
      </c>
      <c r="BG16" s="1" t="s">
        <v>485</v>
      </c>
      <c r="BH16" s="1" t="s">
        <v>486</v>
      </c>
      <c r="BI16" s="1" t="s">
        <v>487</v>
      </c>
      <c r="BJ16" s="1" t="s">
        <v>488</v>
      </c>
      <c r="BK16" s="1" t="s">
        <v>489</v>
      </c>
      <c r="BL16" s="1" t="s">
        <v>490</v>
      </c>
      <c r="BM16" s="1" t="s">
        <v>491</v>
      </c>
      <c r="BN16" s="1" t="s">
        <v>492</v>
      </c>
      <c r="BO16" s="1" t="s">
        <v>493</v>
      </c>
      <c r="BP16" s="1" t="s">
        <v>494</v>
      </c>
      <c r="BQ16" s="1" t="s">
        <v>495</v>
      </c>
      <c r="BR16" s="1" t="s">
        <v>496</v>
      </c>
      <c r="BS16" s="1" t="s">
        <v>497</v>
      </c>
      <c r="BT16" s="1" t="s">
        <v>498</v>
      </c>
      <c r="BU16" s="1" t="s">
        <v>499</v>
      </c>
      <c r="BY16" s="1" t="s">
        <v>500</v>
      </c>
      <c r="BZ16" s="1" t="s">
        <v>501</v>
      </c>
      <c r="CA16" s="1" t="s">
        <v>502</v>
      </c>
      <c r="CB16" s="1" t="s">
        <v>503</v>
      </c>
      <c r="CC16" s="1" t="s">
        <v>504</v>
      </c>
      <c r="CD16" s="1" t="s">
        <v>505</v>
      </c>
      <c r="CE16" s="1" t="s">
        <v>506</v>
      </c>
      <c r="CF16" s="1" t="s">
        <v>507</v>
      </c>
      <c r="CG16" s="1" t="s">
        <v>508</v>
      </c>
    </row>
    <row r="17" spans="1:85" ht="15.75" customHeight="1" x14ac:dyDescent="0.2">
      <c r="A17" s="14">
        <v>41977.557071331023</v>
      </c>
      <c r="B17" s="1">
        <v>3</v>
      </c>
      <c r="C17" s="1">
        <v>3</v>
      </c>
      <c r="D17" s="1">
        <v>3</v>
      </c>
      <c r="E17" s="1">
        <v>1</v>
      </c>
      <c r="F17" s="1">
        <v>4</v>
      </c>
      <c r="G17" s="1">
        <v>2</v>
      </c>
      <c r="H17" s="1">
        <v>4</v>
      </c>
      <c r="I17" s="1">
        <v>2</v>
      </c>
      <c r="J17" s="1">
        <v>4</v>
      </c>
      <c r="K17" s="1">
        <v>5</v>
      </c>
      <c r="L17" s="1">
        <v>5</v>
      </c>
      <c r="M17" s="1">
        <v>4</v>
      </c>
      <c r="N17" s="1">
        <v>4</v>
      </c>
      <c r="O17" s="1">
        <v>5</v>
      </c>
      <c r="P17" s="1">
        <v>4</v>
      </c>
      <c r="Q17" s="1">
        <v>4</v>
      </c>
      <c r="R17" s="1">
        <v>5</v>
      </c>
      <c r="S17" s="1">
        <v>2</v>
      </c>
      <c r="T17" s="1">
        <v>3</v>
      </c>
      <c r="U17" s="1">
        <v>5</v>
      </c>
      <c r="V17" s="1">
        <v>5</v>
      </c>
      <c r="W17" s="1">
        <v>5</v>
      </c>
      <c r="X17" s="1">
        <v>3</v>
      </c>
      <c r="Y17" s="1">
        <v>4</v>
      </c>
      <c r="Z17" s="1">
        <v>5</v>
      </c>
      <c r="AA17" s="1">
        <v>3</v>
      </c>
      <c r="AB17" s="1">
        <v>2</v>
      </c>
      <c r="AC17" s="1">
        <v>5</v>
      </c>
      <c r="AD17" s="1">
        <v>4</v>
      </c>
      <c r="AE17" s="1">
        <v>3</v>
      </c>
      <c r="AF17" s="1">
        <v>5</v>
      </c>
      <c r="AG17" s="1">
        <v>4</v>
      </c>
      <c r="AH17" s="1">
        <v>4</v>
      </c>
      <c r="AI17" s="1">
        <v>2</v>
      </c>
      <c r="AJ17" s="1">
        <v>3</v>
      </c>
      <c r="AK17" s="1">
        <v>3</v>
      </c>
      <c r="AL17" s="1">
        <v>3</v>
      </c>
      <c r="AM17" s="1">
        <v>1</v>
      </c>
      <c r="AN17" s="1">
        <v>3</v>
      </c>
      <c r="AO17" s="1">
        <v>2</v>
      </c>
      <c r="AP17" s="1">
        <v>4</v>
      </c>
      <c r="AQ17" s="1">
        <v>3</v>
      </c>
      <c r="AR17" s="1">
        <v>5</v>
      </c>
      <c r="AS17" s="1">
        <v>5</v>
      </c>
      <c r="AT17" s="1">
        <v>4</v>
      </c>
      <c r="AU17" s="1">
        <v>4</v>
      </c>
      <c r="AV17" s="1">
        <v>4</v>
      </c>
      <c r="AW17" s="1">
        <v>5</v>
      </c>
      <c r="AX17" s="1">
        <v>3</v>
      </c>
      <c r="AY17" s="1">
        <v>3</v>
      </c>
      <c r="AZ17" s="1">
        <v>5</v>
      </c>
      <c r="BA17" s="1">
        <v>3</v>
      </c>
      <c r="BB17" s="1">
        <v>4</v>
      </c>
      <c r="BC17" s="1">
        <v>4</v>
      </c>
      <c r="BD17" s="1">
        <v>5</v>
      </c>
      <c r="BE17" s="1" t="s">
        <v>509</v>
      </c>
      <c r="BF17" s="1" t="s">
        <v>510</v>
      </c>
      <c r="BG17" s="1" t="s">
        <v>511</v>
      </c>
      <c r="BH17" s="1" t="s">
        <v>512</v>
      </c>
      <c r="BI17" s="1" t="s">
        <v>513</v>
      </c>
      <c r="BJ17" s="1" t="s">
        <v>514</v>
      </c>
      <c r="BK17" s="1" t="s">
        <v>515</v>
      </c>
      <c r="BL17" s="1" t="s">
        <v>516</v>
      </c>
      <c r="BM17" s="1" t="s">
        <v>517</v>
      </c>
      <c r="BN17" s="1" t="s">
        <v>518</v>
      </c>
      <c r="BO17" s="1" t="s">
        <v>519</v>
      </c>
      <c r="BP17" s="1" t="s">
        <v>520</v>
      </c>
      <c r="BQ17" s="1" t="s">
        <v>521</v>
      </c>
      <c r="BR17" s="1" t="s">
        <v>522</v>
      </c>
      <c r="BS17" s="1" t="s">
        <v>523</v>
      </c>
      <c r="BT17" s="1" t="s">
        <v>524</v>
      </c>
      <c r="BU17" s="1" t="s">
        <v>525</v>
      </c>
      <c r="BV17" s="1" t="s">
        <v>526</v>
      </c>
      <c r="BW17" s="1" t="s">
        <v>527</v>
      </c>
      <c r="BX17" s="1" t="s">
        <v>528</v>
      </c>
      <c r="BY17" s="1" t="s">
        <v>529</v>
      </c>
      <c r="BZ17" s="1" t="s">
        <v>530</v>
      </c>
      <c r="CA17" s="1" t="s">
        <v>531</v>
      </c>
      <c r="CB17" s="1" t="s">
        <v>532</v>
      </c>
      <c r="CC17" s="1" t="s">
        <v>533</v>
      </c>
      <c r="CD17" s="1" t="s">
        <v>534</v>
      </c>
      <c r="CE17" s="1" t="s">
        <v>535</v>
      </c>
      <c r="CF17" s="1" t="s">
        <v>536</v>
      </c>
      <c r="CG17" s="1" t="s">
        <v>537</v>
      </c>
    </row>
    <row r="18" spans="1:85" ht="12.75" x14ac:dyDescent="0.2">
      <c r="A18" s="14">
        <v>41977.561567025463</v>
      </c>
      <c r="B18" s="1">
        <v>3</v>
      </c>
      <c r="C18" s="1">
        <v>5</v>
      </c>
      <c r="D18" s="1">
        <v>5</v>
      </c>
      <c r="E18" s="1">
        <v>4</v>
      </c>
      <c r="F18" s="1">
        <v>5</v>
      </c>
      <c r="G18" s="1">
        <v>3</v>
      </c>
      <c r="H18" s="1">
        <v>3</v>
      </c>
      <c r="I18" s="1">
        <v>4</v>
      </c>
      <c r="J18" s="1">
        <v>2</v>
      </c>
      <c r="K18" s="1">
        <v>3</v>
      </c>
      <c r="L18" s="1">
        <v>3</v>
      </c>
      <c r="M18" s="1">
        <v>2</v>
      </c>
      <c r="N18" s="1">
        <v>2</v>
      </c>
      <c r="O18" s="1">
        <v>4</v>
      </c>
      <c r="P18" s="1">
        <v>3</v>
      </c>
      <c r="Q18" s="1">
        <v>1</v>
      </c>
      <c r="R18" s="1">
        <v>4</v>
      </c>
      <c r="S18" s="1">
        <v>3</v>
      </c>
      <c r="T18" s="1">
        <v>2</v>
      </c>
      <c r="U18" s="1">
        <v>1</v>
      </c>
      <c r="V18" s="1">
        <v>4</v>
      </c>
      <c r="W18" s="1">
        <v>4</v>
      </c>
      <c r="X18" s="1">
        <v>3</v>
      </c>
      <c r="Y18" s="1">
        <v>3</v>
      </c>
      <c r="Z18" s="1">
        <v>5</v>
      </c>
      <c r="AA18" s="1">
        <v>4</v>
      </c>
      <c r="AB18" s="1">
        <v>4</v>
      </c>
      <c r="AC18" s="1">
        <v>4</v>
      </c>
      <c r="AD18" s="1">
        <v>3</v>
      </c>
      <c r="AE18" s="1">
        <v>3</v>
      </c>
      <c r="AF18" s="1">
        <v>3</v>
      </c>
      <c r="AG18" s="1">
        <v>3</v>
      </c>
      <c r="AH18" s="1">
        <v>4</v>
      </c>
      <c r="AI18" s="1">
        <v>2</v>
      </c>
      <c r="AJ18" s="1">
        <v>3</v>
      </c>
      <c r="AK18" s="1">
        <v>5</v>
      </c>
      <c r="AL18" s="1">
        <v>4</v>
      </c>
      <c r="AM18" s="1">
        <v>5</v>
      </c>
      <c r="AN18" s="1">
        <v>5</v>
      </c>
      <c r="AO18" s="1">
        <v>5</v>
      </c>
      <c r="AP18" s="1">
        <v>4</v>
      </c>
      <c r="AQ18" s="1">
        <v>4</v>
      </c>
      <c r="AR18" s="1">
        <v>3</v>
      </c>
      <c r="AS18" s="1">
        <v>4</v>
      </c>
      <c r="AT18" s="1">
        <v>4</v>
      </c>
      <c r="AU18" s="1">
        <v>2</v>
      </c>
      <c r="AV18" s="1">
        <v>2</v>
      </c>
      <c r="AW18" s="1">
        <v>4</v>
      </c>
      <c r="AX18" s="1">
        <v>3</v>
      </c>
      <c r="AY18" s="1">
        <v>3</v>
      </c>
      <c r="AZ18" s="1">
        <v>4</v>
      </c>
      <c r="BA18" s="1">
        <v>5</v>
      </c>
      <c r="BB18" s="1">
        <v>4</v>
      </c>
      <c r="BC18" s="1">
        <v>1</v>
      </c>
      <c r="BD18" s="1">
        <v>5</v>
      </c>
      <c r="BE18" s="1" t="s">
        <v>538</v>
      </c>
      <c r="BF18" s="1" t="s">
        <v>539</v>
      </c>
      <c r="BG18" s="1" t="s">
        <v>540</v>
      </c>
      <c r="BH18" s="1" t="s">
        <v>541</v>
      </c>
      <c r="BI18" s="1" t="s">
        <v>542</v>
      </c>
      <c r="BJ18" s="1" t="s">
        <v>543</v>
      </c>
      <c r="BK18" s="1" t="s">
        <v>544</v>
      </c>
      <c r="BL18" s="1" t="s">
        <v>545</v>
      </c>
      <c r="BM18" s="1" t="s">
        <v>546</v>
      </c>
      <c r="BN18" s="1" t="s">
        <v>547</v>
      </c>
      <c r="BO18" s="1" t="s">
        <v>548</v>
      </c>
      <c r="BP18" s="1" t="s">
        <v>549</v>
      </c>
      <c r="BQ18" s="1" t="s">
        <v>550</v>
      </c>
      <c r="BR18" s="1" t="s">
        <v>551</v>
      </c>
      <c r="BS18" s="1" t="s">
        <v>552</v>
      </c>
      <c r="BT18" s="1" t="s">
        <v>553</v>
      </c>
      <c r="BU18" s="1" t="s">
        <v>554</v>
      </c>
      <c r="BV18" s="1" t="s">
        <v>555</v>
      </c>
      <c r="BW18" s="1" t="s">
        <v>556</v>
      </c>
      <c r="BX18" s="1" t="s">
        <v>557</v>
      </c>
      <c r="BY18" s="1" t="s">
        <v>558</v>
      </c>
      <c r="BZ18" s="1" t="s">
        <v>559</v>
      </c>
      <c r="CA18" s="1" t="s">
        <v>560</v>
      </c>
      <c r="CB18" s="1" t="s">
        <v>561</v>
      </c>
      <c r="CC18" s="1" t="s">
        <v>562</v>
      </c>
      <c r="CD18" s="1" t="s">
        <v>563</v>
      </c>
      <c r="CE18" s="1" t="s">
        <v>564</v>
      </c>
      <c r="CF18" s="1" t="s">
        <v>565</v>
      </c>
      <c r="CG18" s="1" t="s">
        <v>566</v>
      </c>
    </row>
    <row r="19" spans="1:85" ht="12.75" x14ac:dyDescent="0.2">
      <c r="A19" s="14">
        <v>41977.577254166667</v>
      </c>
      <c r="B19" s="1">
        <v>2</v>
      </c>
      <c r="C19" s="1">
        <v>4</v>
      </c>
      <c r="D19" s="1">
        <v>2</v>
      </c>
      <c r="E19" s="1">
        <v>5</v>
      </c>
      <c r="F19" s="1">
        <v>4</v>
      </c>
      <c r="G19" s="1">
        <v>4</v>
      </c>
      <c r="H19" s="1">
        <v>5</v>
      </c>
      <c r="I19" s="1">
        <v>4</v>
      </c>
      <c r="J19" s="1">
        <v>3</v>
      </c>
      <c r="K19" s="1">
        <v>3</v>
      </c>
      <c r="L19" s="1">
        <v>4</v>
      </c>
      <c r="M19" s="1">
        <v>2</v>
      </c>
      <c r="N19" s="1">
        <v>2</v>
      </c>
      <c r="O19" s="1">
        <v>5</v>
      </c>
      <c r="P19" s="1">
        <v>5</v>
      </c>
      <c r="Q19" s="1">
        <v>4</v>
      </c>
      <c r="R19" s="1">
        <v>4</v>
      </c>
      <c r="S19" s="1">
        <v>4</v>
      </c>
      <c r="T19" s="1">
        <v>3</v>
      </c>
      <c r="U19" s="1">
        <v>5</v>
      </c>
      <c r="V19" s="1">
        <v>5</v>
      </c>
      <c r="W19" s="1">
        <v>4</v>
      </c>
      <c r="X19" s="1">
        <v>4</v>
      </c>
      <c r="Y19" s="1">
        <v>4</v>
      </c>
      <c r="Z19" s="1">
        <v>4</v>
      </c>
      <c r="AA19" s="1">
        <v>4</v>
      </c>
      <c r="AB19" s="1">
        <v>5</v>
      </c>
      <c r="AC19" s="1">
        <v>2</v>
      </c>
      <c r="AD19" s="1">
        <v>1</v>
      </c>
      <c r="AE19" s="1">
        <v>3</v>
      </c>
      <c r="AF19" s="1">
        <v>5</v>
      </c>
      <c r="AG19" s="1">
        <v>4</v>
      </c>
      <c r="AH19" s="1">
        <v>4</v>
      </c>
      <c r="AI19" s="1">
        <v>2</v>
      </c>
      <c r="AJ19" s="1">
        <v>4</v>
      </c>
      <c r="AK19" s="1">
        <v>3</v>
      </c>
      <c r="AL19" s="1">
        <v>1</v>
      </c>
      <c r="AM19" s="1">
        <v>5</v>
      </c>
      <c r="AN19" s="1">
        <v>4</v>
      </c>
      <c r="AO19" s="1">
        <v>3</v>
      </c>
      <c r="AP19" s="1">
        <v>5</v>
      </c>
      <c r="AQ19" s="1">
        <v>4</v>
      </c>
      <c r="AR19" s="1">
        <v>4</v>
      </c>
      <c r="AS19" s="1">
        <v>4</v>
      </c>
      <c r="AT19" s="1">
        <v>5</v>
      </c>
      <c r="AU19" s="1">
        <v>4</v>
      </c>
      <c r="AV19" s="1">
        <v>1</v>
      </c>
      <c r="AW19" s="1">
        <v>4</v>
      </c>
      <c r="AX19" s="1">
        <v>4</v>
      </c>
      <c r="AY19" s="1">
        <v>2</v>
      </c>
      <c r="AZ19" s="1">
        <v>2</v>
      </c>
      <c r="BA19" s="1">
        <v>5</v>
      </c>
      <c r="BB19" s="1">
        <v>4</v>
      </c>
      <c r="BC19" s="1">
        <v>3</v>
      </c>
      <c r="BD19" s="1">
        <v>5</v>
      </c>
      <c r="BE19" s="1" t="s">
        <v>567</v>
      </c>
      <c r="BF19" s="1" t="s">
        <v>568</v>
      </c>
      <c r="BG19" s="1" t="s">
        <v>569</v>
      </c>
      <c r="BH19" s="1" t="s">
        <v>570</v>
      </c>
      <c r="BI19" s="1" t="s">
        <v>571</v>
      </c>
      <c r="BJ19" s="1" t="s">
        <v>572</v>
      </c>
      <c r="BK19" s="1" t="s">
        <v>573</v>
      </c>
      <c r="BL19" s="1" t="s">
        <v>574</v>
      </c>
      <c r="BM19" s="1" t="s">
        <v>575</v>
      </c>
      <c r="BN19" s="1" t="s">
        <v>576</v>
      </c>
      <c r="BO19" s="1" t="s">
        <v>577</v>
      </c>
      <c r="BP19" s="1" t="s">
        <v>578</v>
      </c>
      <c r="BQ19" s="1" t="s">
        <v>579</v>
      </c>
      <c r="BR19" s="1" t="s">
        <v>580</v>
      </c>
      <c r="BS19" s="1" t="s">
        <v>581</v>
      </c>
      <c r="BT19" s="1" t="s">
        <v>582</v>
      </c>
      <c r="BU19" s="1" t="s">
        <v>583</v>
      </c>
      <c r="BV19" s="1" t="s">
        <v>584</v>
      </c>
      <c r="BW19" s="1" t="s">
        <v>585</v>
      </c>
      <c r="BX19" s="1" t="s">
        <v>586</v>
      </c>
      <c r="BY19" s="1" t="s">
        <v>587</v>
      </c>
      <c r="BZ19" s="1" t="s">
        <v>588</v>
      </c>
      <c r="CA19" s="1" t="s">
        <v>589</v>
      </c>
      <c r="CB19" s="1" t="s">
        <v>590</v>
      </c>
      <c r="CC19" s="1" t="s">
        <v>591</v>
      </c>
      <c r="CD19" s="1" t="s">
        <v>592</v>
      </c>
      <c r="CE19" s="1" t="s">
        <v>593</v>
      </c>
      <c r="CF19" s="1" t="s">
        <v>594</v>
      </c>
      <c r="CG19" s="1" t="s">
        <v>595</v>
      </c>
    </row>
    <row r="20" spans="1:85" ht="12.75" x14ac:dyDescent="0.2">
      <c r="A20" s="14">
        <v>41977.578317557869</v>
      </c>
      <c r="B20" s="1">
        <v>2</v>
      </c>
      <c r="C20" s="1">
        <v>2</v>
      </c>
      <c r="D20" s="1">
        <v>1</v>
      </c>
      <c r="E20" s="1">
        <v>1</v>
      </c>
      <c r="F20" s="1">
        <v>2</v>
      </c>
      <c r="G20" s="1">
        <v>2</v>
      </c>
      <c r="H20" s="1">
        <v>2</v>
      </c>
      <c r="I20" s="1">
        <v>1</v>
      </c>
      <c r="J20" s="1">
        <v>3</v>
      </c>
      <c r="K20" s="1">
        <v>3</v>
      </c>
      <c r="L20" s="1">
        <v>4</v>
      </c>
      <c r="M20" s="1">
        <v>3</v>
      </c>
      <c r="N20" s="1">
        <v>4</v>
      </c>
      <c r="O20" s="1">
        <v>4</v>
      </c>
      <c r="P20" s="1">
        <v>5</v>
      </c>
      <c r="Q20" s="1">
        <v>4</v>
      </c>
      <c r="R20" s="1">
        <v>4</v>
      </c>
      <c r="S20" s="1">
        <v>1</v>
      </c>
      <c r="T20" s="1">
        <v>5</v>
      </c>
      <c r="U20" s="1">
        <v>2</v>
      </c>
      <c r="V20" s="1">
        <v>4</v>
      </c>
      <c r="W20" s="1">
        <v>5</v>
      </c>
      <c r="X20" s="1">
        <v>2</v>
      </c>
      <c r="Y20" s="1">
        <v>2</v>
      </c>
      <c r="Z20" s="1">
        <v>5</v>
      </c>
      <c r="AA20" s="1">
        <v>2</v>
      </c>
      <c r="AB20" s="1">
        <v>1</v>
      </c>
      <c r="AC20" s="1">
        <v>1</v>
      </c>
      <c r="AD20" s="1">
        <v>4</v>
      </c>
      <c r="AE20" s="1">
        <v>3</v>
      </c>
      <c r="AF20" s="1">
        <v>5</v>
      </c>
      <c r="AG20" s="1">
        <v>2</v>
      </c>
      <c r="AH20" s="1">
        <v>4</v>
      </c>
      <c r="AI20" s="1">
        <v>2</v>
      </c>
      <c r="AJ20" s="1">
        <v>2</v>
      </c>
      <c r="AK20" s="1">
        <v>2</v>
      </c>
      <c r="AL20" s="1">
        <v>2</v>
      </c>
      <c r="AM20" s="1">
        <v>5</v>
      </c>
      <c r="AN20" s="1">
        <v>2</v>
      </c>
      <c r="AO20" s="1">
        <v>1</v>
      </c>
      <c r="AP20" s="1">
        <v>2</v>
      </c>
      <c r="AQ20" s="1">
        <v>2</v>
      </c>
      <c r="AR20" s="1">
        <v>2</v>
      </c>
      <c r="AS20" s="1">
        <v>2</v>
      </c>
      <c r="AT20" s="1">
        <v>2</v>
      </c>
      <c r="AU20" s="1">
        <v>1</v>
      </c>
      <c r="AV20" s="1">
        <v>1</v>
      </c>
      <c r="AW20" s="1">
        <v>3</v>
      </c>
      <c r="AX20" s="1">
        <v>3</v>
      </c>
      <c r="AY20" s="1">
        <v>1</v>
      </c>
      <c r="AZ20" s="1">
        <v>2</v>
      </c>
      <c r="BA20" s="1">
        <v>2</v>
      </c>
      <c r="BB20" s="1">
        <v>5</v>
      </c>
      <c r="BC20" s="1">
        <v>1</v>
      </c>
      <c r="BD20" s="1">
        <v>5</v>
      </c>
      <c r="BE20" s="1" t="s">
        <v>596</v>
      </c>
      <c r="BF20" s="1" t="s">
        <v>597</v>
      </c>
      <c r="BG20" s="1" t="s">
        <v>598</v>
      </c>
      <c r="BH20" s="1" t="s">
        <v>599</v>
      </c>
      <c r="BI20" s="1" t="s">
        <v>600</v>
      </c>
      <c r="BJ20" s="1" t="s">
        <v>601</v>
      </c>
      <c r="BK20" s="1" t="s">
        <v>602</v>
      </c>
      <c r="BL20" s="1" t="s">
        <v>603</v>
      </c>
      <c r="BM20" s="1" t="s">
        <v>604</v>
      </c>
      <c r="BN20" s="1" t="s">
        <v>605</v>
      </c>
      <c r="BO20" s="1" t="s">
        <v>606</v>
      </c>
      <c r="BP20" s="1" t="s">
        <v>607</v>
      </c>
      <c r="BQ20" s="1" t="s">
        <v>608</v>
      </c>
      <c r="BR20" s="1" t="s">
        <v>609</v>
      </c>
      <c r="BS20" s="1" t="s">
        <v>610</v>
      </c>
      <c r="BT20" s="1" t="s">
        <v>611</v>
      </c>
      <c r="BU20" s="1" t="s">
        <v>612</v>
      </c>
      <c r="BV20" s="1" t="s">
        <v>613</v>
      </c>
      <c r="BW20" s="1" t="s">
        <v>614</v>
      </c>
      <c r="BX20" s="1" t="s">
        <v>615</v>
      </c>
      <c r="BY20" s="1" t="s">
        <v>616</v>
      </c>
      <c r="BZ20" s="1" t="s">
        <v>617</v>
      </c>
      <c r="CA20" s="1" t="s">
        <v>618</v>
      </c>
      <c r="CB20" s="1" t="s">
        <v>619</v>
      </c>
      <c r="CC20" s="1" t="s">
        <v>620</v>
      </c>
      <c r="CD20" s="1" t="s">
        <v>621</v>
      </c>
      <c r="CE20" s="1" t="s">
        <v>622</v>
      </c>
      <c r="CF20" s="1" t="s">
        <v>623</v>
      </c>
      <c r="CG20" s="1" t="s">
        <v>624</v>
      </c>
    </row>
    <row r="21" spans="1:85" ht="12.75" x14ac:dyDescent="0.2">
      <c r="A21" s="14">
        <v>41977.580401736108</v>
      </c>
      <c r="B21" s="1">
        <v>5</v>
      </c>
      <c r="C21" s="1">
        <v>5</v>
      </c>
      <c r="D21" s="1">
        <v>4</v>
      </c>
      <c r="E21" s="1">
        <v>4</v>
      </c>
      <c r="F21" s="1">
        <v>5</v>
      </c>
      <c r="G21" s="1">
        <v>5</v>
      </c>
      <c r="H21" s="1">
        <v>5</v>
      </c>
      <c r="I21" s="1">
        <v>5</v>
      </c>
      <c r="J21" s="1">
        <v>5</v>
      </c>
      <c r="K21" s="1">
        <v>4</v>
      </c>
      <c r="L21" s="1">
        <v>5</v>
      </c>
      <c r="M21" s="1">
        <v>4</v>
      </c>
      <c r="N21" s="1">
        <v>4</v>
      </c>
      <c r="O21" s="1">
        <v>5</v>
      </c>
      <c r="P21" s="1">
        <v>5</v>
      </c>
      <c r="Q21" s="1">
        <v>5</v>
      </c>
      <c r="R21" s="1">
        <v>4</v>
      </c>
      <c r="S21" s="1">
        <v>5</v>
      </c>
      <c r="T21" s="1">
        <v>4</v>
      </c>
      <c r="U21" s="1">
        <v>5</v>
      </c>
      <c r="V21" s="1">
        <v>5</v>
      </c>
      <c r="W21" s="1">
        <v>5</v>
      </c>
      <c r="X21" s="1">
        <v>3</v>
      </c>
      <c r="Y21" s="1">
        <v>5</v>
      </c>
      <c r="Z21" s="1">
        <v>5</v>
      </c>
      <c r="AA21" s="1">
        <v>4</v>
      </c>
      <c r="AB21" s="1">
        <v>4</v>
      </c>
      <c r="AC21" s="1">
        <v>5</v>
      </c>
      <c r="AD21" s="1">
        <v>4</v>
      </c>
      <c r="AE21" s="1">
        <v>4</v>
      </c>
      <c r="AF21" s="1">
        <v>4</v>
      </c>
      <c r="AG21" s="1">
        <v>4</v>
      </c>
      <c r="AH21" s="1">
        <v>5</v>
      </c>
      <c r="AI21" s="1">
        <v>4</v>
      </c>
      <c r="AJ21" s="1">
        <v>5</v>
      </c>
      <c r="AK21" s="1">
        <v>5</v>
      </c>
      <c r="AL21" s="1">
        <v>4</v>
      </c>
      <c r="AM21" s="1">
        <v>3</v>
      </c>
      <c r="AN21" s="1">
        <v>5</v>
      </c>
      <c r="AO21" s="1">
        <v>5</v>
      </c>
      <c r="AP21" s="1">
        <v>5</v>
      </c>
      <c r="AQ21" s="1">
        <v>5</v>
      </c>
      <c r="AR21" s="1">
        <v>5</v>
      </c>
      <c r="AS21" s="1">
        <v>5</v>
      </c>
      <c r="AT21" s="1">
        <v>5</v>
      </c>
      <c r="AU21" s="1">
        <v>4</v>
      </c>
      <c r="AV21" s="1">
        <v>5</v>
      </c>
      <c r="AW21" s="1">
        <v>5</v>
      </c>
      <c r="AX21" s="1">
        <v>5</v>
      </c>
      <c r="AY21" s="1">
        <v>5</v>
      </c>
      <c r="AZ21" s="1">
        <v>4</v>
      </c>
      <c r="BA21" s="1">
        <v>5</v>
      </c>
      <c r="BB21" s="1">
        <v>4</v>
      </c>
      <c r="BC21" s="1">
        <v>4</v>
      </c>
      <c r="BD21" s="1">
        <v>5</v>
      </c>
      <c r="BE21" s="1" t="s">
        <v>625</v>
      </c>
      <c r="BF21" s="1" t="s">
        <v>626</v>
      </c>
      <c r="BG21" s="1" t="s">
        <v>627</v>
      </c>
      <c r="BH21" s="1" t="s">
        <v>628</v>
      </c>
      <c r="BI21" s="1" t="s">
        <v>629</v>
      </c>
      <c r="BJ21" s="1" t="s">
        <v>630</v>
      </c>
      <c r="BK21" s="1" t="s">
        <v>631</v>
      </c>
      <c r="BL21" s="1" t="s">
        <v>632</v>
      </c>
      <c r="BM21" s="1" t="s">
        <v>633</v>
      </c>
      <c r="BN21" s="1" t="s">
        <v>634</v>
      </c>
      <c r="BO21" s="1" t="s">
        <v>635</v>
      </c>
      <c r="BP21" s="1" t="s">
        <v>636</v>
      </c>
      <c r="BQ21" s="1" t="s">
        <v>637</v>
      </c>
      <c r="BR21" s="1" t="s">
        <v>638</v>
      </c>
      <c r="BS21" s="1" t="s">
        <v>639</v>
      </c>
      <c r="BT21" s="1" t="s">
        <v>640</v>
      </c>
      <c r="BU21" s="1" t="s">
        <v>641</v>
      </c>
      <c r="BV21" s="1" t="s">
        <v>642</v>
      </c>
      <c r="BW21" s="1" t="s">
        <v>643</v>
      </c>
      <c r="BX21" s="1" t="s">
        <v>644</v>
      </c>
      <c r="BY21" s="1" t="s">
        <v>645</v>
      </c>
      <c r="BZ21" s="1" t="s">
        <v>646</v>
      </c>
      <c r="CA21" s="1" t="s">
        <v>647</v>
      </c>
      <c r="CB21" s="1" t="s">
        <v>648</v>
      </c>
      <c r="CC21" s="1" t="s">
        <v>649</v>
      </c>
      <c r="CD21" s="1" t="s">
        <v>650</v>
      </c>
      <c r="CE21" s="1" t="s">
        <v>651</v>
      </c>
      <c r="CF21" s="1" t="s">
        <v>652</v>
      </c>
      <c r="CG21" s="1" t="s">
        <v>653</v>
      </c>
    </row>
    <row r="22" spans="1:85" ht="12.75" x14ac:dyDescent="0.2">
      <c r="A22" s="14">
        <v>41977.582800208329</v>
      </c>
      <c r="B22" s="1">
        <v>2</v>
      </c>
      <c r="C22" s="1">
        <v>5</v>
      </c>
      <c r="D22" s="1">
        <v>2</v>
      </c>
      <c r="E22" s="1" t="s">
        <v>654</v>
      </c>
      <c r="F22" s="1">
        <v>5</v>
      </c>
      <c r="G22" s="1">
        <v>1</v>
      </c>
      <c r="H22" s="1">
        <v>1</v>
      </c>
      <c r="I22" s="1">
        <v>3</v>
      </c>
      <c r="J22" s="1">
        <v>2</v>
      </c>
      <c r="K22" s="1">
        <v>2</v>
      </c>
      <c r="L22" s="1" t="s">
        <v>655</v>
      </c>
      <c r="M22" s="1" t="s">
        <v>656</v>
      </c>
      <c r="N22" s="1">
        <v>2</v>
      </c>
      <c r="O22" s="1">
        <v>4</v>
      </c>
      <c r="P22" s="1">
        <v>2</v>
      </c>
      <c r="Q22" s="1">
        <v>1</v>
      </c>
      <c r="R22" s="1">
        <v>3</v>
      </c>
      <c r="S22" s="1">
        <v>5</v>
      </c>
      <c r="T22" s="1">
        <v>3</v>
      </c>
      <c r="U22" s="1">
        <v>2</v>
      </c>
      <c r="V22" s="1">
        <v>1</v>
      </c>
      <c r="W22" s="1">
        <v>5</v>
      </c>
      <c r="X22" s="1">
        <v>4</v>
      </c>
      <c r="Y22" s="1">
        <v>5</v>
      </c>
      <c r="Z22" s="1">
        <v>4</v>
      </c>
      <c r="AA22" s="1">
        <v>4</v>
      </c>
      <c r="AB22" s="1">
        <v>3</v>
      </c>
      <c r="AC22" s="1">
        <v>5</v>
      </c>
      <c r="AD22" s="1">
        <v>5</v>
      </c>
      <c r="AE22" s="1">
        <v>4</v>
      </c>
      <c r="AF22" s="1">
        <v>5</v>
      </c>
      <c r="AG22" s="1">
        <v>5</v>
      </c>
      <c r="AH22" s="1">
        <v>4</v>
      </c>
      <c r="AI22" s="1">
        <v>4</v>
      </c>
      <c r="AJ22" s="1">
        <v>3</v>
      </c>
      <c r="AK22" s="1">
        <v>5</v>
      </c>
      <c r="AL22" s="1">
        <v>2</v>
      </c>
      <c r="AM22" s="1">
        <v>1</v>
      </c>
      <c r="AN22" s="1">
        <v>5</v>
      </c>
      <c r="AO22" s="1">
        <v>2</v>
      </c>
      <c r="AP22" s="1">
        <v>3</v>
      </c>
      <c r="AQ22" s="1">
        <v>4</v>
      </c>
      <c r="AR22" s="1">
        <v>2</v>
      </c>
      <c r="AS22" s="1">
        <v>4</v>
      </c>
      <c r="AT22" s="1">
        <v>3</v>
      </c>
      <c r="AU22" s="1" t="s">
        <v>657</v>
      </c>
      <c r="AV22" s="1">
        <v>3</v>
      </c>
      <c r="AW22" s="1">
        <v>3</v>
      </c>
      <c r="AX22" s="1">
        <v>1</v>
      </c>
      <c r="AY22" s="1">
        <v>3</v>
      </c>
      <c r="AZ22" s="1">
        <v>4</v>
      </c>
      <c r="BA22" s="1">
        <v>5</v>
      </c>
      <c r="BB22" s="1">
        <v>4</v>
      </c>
      <c r="BC22" s="1">
        <v>3</v>
      </c>
      <c r="BD22" s="1">
        <v>2</v>
      </c>
      <c r="BE22" s="1" t="s">
        <v>658</v>
      </c>
      <c r="BF22" s="1" t="s">
        <v>659</v>
      </c>
      <c r="BG22" s="1" t="s">
        <v>660</v>
      </c>
      <c r="BH22" s="1" t="s">
        <v>661</v>
      </c>
      <c r="BI22" s="1" t="s">
        <v>662</v>
      </c>
      <c r="BJ22" s="1" t="s">
        <v>663</v>
      </c>
      <c r="BK22" s="1" t="s">
        <v>664</v>
      </c>
      <c r="BL22" s="1" t="s">
        <v>665</v>
      </c>
      <c r="BM22" s="1" t="s">
        <v>666</v>
      </c>
      <c r="BN22" s="1" t="s">
        <v>667</v>
      </c>
      <c r="BO22" s="1" t="s">
        <v>668</v>
      </c>
      <c r="BP22" s="1" t="s">
        <v>669</v>
      </c>
      <c r="BQ22" s="1" t="s">
        <v>670</v>
      </c>
      <c r="BR22" s="1" t="s">
        <v>671</v>
      </c>
      <c r="BS22" s="1" t="s">
        <v>672</v>
      </c>
      <c r="BT22" s="1" t="s">
        <v>673</v>
      </c>
      <c r="BU22" s="1" t="s">
        <v>674</v>
      </c>
      <c r="BV22" s="1" t="s">
        <v>675</v>
      </c>
      <c r="BW22" s="1" t="s">
        <v>676</v>
      </c>
      <c r="BX22" s="1" t="s">
        <v>677</v>
      </c>
      <c r="BY22" s="1" t="s">
        <v>678</v>
      </c>
      <c r="BZ22" s="1" t="s">
        <v>679</v>
      </c>
      <c r="CA22" s="1" t="s">
        <v>680</v>
      </c>
      <c r="CB22" s="1" t="s">
        <v>681</v>
      </c>
      <c r="CC22" s="1" t="s">
        <v>682</v>
      </c>
      <c r="CD22" s="1" t="s">
        <v>683</v>
      </c>
      <c r="CE22" s="1" t="s">
        <v>684</v>
      </c>
      <c r="CF22" s="1" t="s">
        <v>685</v>
      </c>
      <c r="CG22" s="1" t="s">
        <v>686</v>
      </c>
    </row>
    <row r="23" spans="1:85" ht="12.75" x14ac:dyDescent="0.2">
      <c r="A23" s="14">
        <v>41977.583241817134</v>
      </c>
      <c r="B23" s="1" t="s">
        <v>687</v>
      </c>
      <c r="C23" s="1">
        <v>3</v>
      </c>
      <c r="D23" s="1">
        <v>2</v>
      </c>
      <c r="E23" s="1">
        <v>2</v>
      </c>
      <c r="F23" s="1">
        <v>4</v>
      </c>
      <c r="G23" s="1">
        <v>4</v>
      </c>
      <c r="H23" s="1">
        <v>4</v>
      </c>
      <c r="I23" s="1">
        <v>4</v>
      </c>
      <c r="J23" s="1">
        <v>2</v>
      </c>
      <c r="K23" s="1">
        <v>3</v>
      </c>
      <c r="L23" s="1">
        <v>3</v>
      </c>
      <c r="M23" s="1" t="s">
        <v>688</v>
      </c>
      <c r="N23" s="1" t="s">
        <v>689</v>
      </c>
      <c r="O23" s="1">
        <v>3</v>
      </c>
      <c r="P23" s="1">
        <v>4</v>
      </c>
      <c r="Q23" s="1">
        <v>4</v>
      </c>
      <c r="R23" s="1">
        <v>3</v>
      </c>
      <c r="S23" s="1">
        <v>2</v>
      </c>
      <c r="T23" s="1">
        <v>1</v>
      </c>
      <c r="U23" s="1">
        <v>5</v>
      </c>
      <c r="V23" s="1">
        <v>4</v>
      </c>
      <c r="W23" s="1">
        <v>4</v>
      </c>
      <c r="X23" s="1">
        <v>4</v>
      </c>
      <c r="Y23" s="1">
        <v>4</v>
      </c>
      <c r="Z23" s="1">
        <v>4</v>
      </c>
      <c r="AA23" s="1">
        <v>4</v>
      </c>
      <c r="AB23" s="1">
        <v>4</v>
      </c>
      <c r="AC23" s="1">
        <v>4</v>
      </c>
      <c r="AD23" s="1">
        <v>4</v>
      </c>
      <c r="AE23" s="1">
        <v>2</v>
      </c>
      <c r="AF23" s="1">
        <v>3</v>
      </c>
      <c r="AG23" s="1">
        <v>3</v>
      </c>
      <c r="AH23" s="1">
        <v>4</v>
      </c>
      <c r="AI23" s="1">
        <v>3</v>
      </c>
      <c r="AJ23" s="1" t="s">
        <v>690</v>
      </c>
      <c r="AK23" s="1">
        <v>4</v>
      </c>
      <c r="AL23" s="1">
        <v>1</v>
      </c>
      <c r="AM23" s="1">
        <v>1</v>
      </c>
      <c r="AN23" s="1">
        <v>3</v>
      </c>
      <c r="AO23" s="1">
        <v>3</v>
      </c>
      <c r="AP23" s="1">
        <v>4</v>
      </c>
      <c r="AQ23" s="1">
        <v>4</v>
      </c>
      <c r="AR23" s="1">
        <v>2</v>
      </c>
      <c r="AS23" s="1">
        <v>3</v>
      </c>
      <c r="AT23" s="1">
        <v>3</v>
      </c>
      <c r="AU23" s="1" t="s">
        <v>691</v>
      </c>
      <c r="AV23" s="1">
        <v>1</v>
      </c>
      <c r="AW23" s="1">
        <v>3</v>
      </c>
      <c r="AX23" s="1">
        <v>4</v>
      </c>
      <c r="AY23" s="1">
        <v>3</v>
      </c>
      <c r="AZ23" s="1">
        <v>3</v>
      </c>
      <c r="BA23" s="1">
        <v>3</v>
      </c>
      <c r="BB23" s="1">
        <v>1</v>
      </c>
      <c r="BC23" s="1">
        <v>5</v>
      </c>
      <c r="BD23" s="1">
        <v>5</v>
      </c>
      <c r="BE23" s="1" t="s">
        <v>692</v>
      </c>
      <c r="BF23" s="1" t="s">
        <v>693</v>
      </c>
      <c r="BG23" s="1" t="s">
        <v>694</v>
      </c>
      <c r="BH23" s="1" t="s">
        <v>695</v>
      </c>
      <c r="BI23" s="1" t="s">
        <v>696</v>
      </c>
      <c r="BJ23" s="1" t="s">
        <v>697</v>
      </c>
      <c r="BK23" s="1" t="s">
        <v>698</v>
      </c>
      <c r="BL23" s="1" t="s">
        <v>699</v>
      </c>
      <c r="BM23" s="1" t="s">
        <v>700</v>
      </c>
      <c r="BN23" s="1" t="s">
        <v>701</v>
      </c>
      <c r="BO23" s="1" t="s">
        <v>702</v>
      </c>
      <c r="BP23" s="1" t="s">
        <v>703</v>
      </c>
      <c r="BQ23" s="1" t="s">
        <v>704</v>
      </c>
      <c r="BR23" s="1" t="s">
        <v>705</v>
      </c>
      <c r="BS23" s="1" t="s">
        <v>706</v>
      </c>
      <c r="BT23" s="1" t="s">
        <v>707</v>
      </c>
      <c r="BU23" s="1" t="s">
        <v>708</v>
      </c>
      <c r="BV23" s="1" t="s">
        <v>709</v>
      </c>
      <c r="BW23" s="1" t="s">
        <v>710</v>
      </c>
      <c r="BX23" s="1" t="s">
        <v>711</v>
      </c>
      <c r="BY23" s="1" t="s">
        <v>712</v>
      </c>
      <c r="BZ23" s="1" t="s">
        <v>713</v>
      </c>
      <c r="CA23" s="1" t="s">
        <v>714</v>
      </c>
      <c r="CB23" s="1" t="s">
        <v>715</v>
      </c>
      <c r="CC23" s="1" t="s">
        <v>716</v>
      </c>
      <c r="CD23" s="1" t="s">
        <v>717</v>
      </c>
      <c r="CE23" s="1" t="s">
        <v>718</v>
      </c>
      <c r="CF23" s="1" t="s">
        <v>719</v>
      </c>
      <c r="CG23" s="1" t="s">
        <v>720</v>
      </c>
    </row>
    <row r="24" spans="1:85" ht="12.75" x14ac:dyDescent="0.2">
      <c r="A24" s="14">
        <v>41977.58529101852</v>
      </c>
      <c r="B24" s="1">
        <v>1</v>
      </c>
      <c r="C24" s="1">
        <v>5</v>
      </c>
      <c r="D24" s="1">
        <v>5</v>
      </c>
      <c r="E24" s="1">
        <v>3</v>
      </c>
      <c r="F24" s="1">
        <v>5</v>
      </c>
      <c r="G24" s="1">
        <v>2</v>
      </c>
      <c r="H24" s="1">
        <v>1</v>
      </c>
      <c r="I24" s="1">
        <v>2</v>
      </c>
      <c r="J24" s="1">
        <v>5</v>
      </c>
      <c r="K24" s="1">
        <v>5</v>
      </c>
      <c r="L24" s="1">
        <v>4</v>
      </c>
      <c r="M24" s="1">
        <v>4</v>
      </c>
      <c r="N24" s="1">
        <v>2</v>
      </c>
      <c r="O24" s="1">
        <v>2</v>
      </c>
      <c r="P24" s="1">
        <v>5</v>
      </c>
      <c r="Q24" s="1">
        <v>3</v>
      </c>
      <c r="R24" s="1">
        <v>4</v>
      </c>
      <c r="S24" s="1">
        <v>3</v>
      </c>
      <c r="T24" s="1">
        <v>1</v>
      </c>
      <c r="U24" s="1">
        <v>1</v>
      </c>
      <c r="V24" s="1">
        <v>5</v>
      </c>
      <c r="W24" s="1">
        <v>4</v>
      </c>
      <c r="X24" s="1">
        <v>3</v>
      </c>
      <c r="Y24" s="1">
        <v>4</v>
      </c>
      <c r="Z24" s="1">
        <v>4</v>
      </c>
      <c r="AA24" s="1">
        <v>4</v>
      </c>
      <c r="AB24" s="1">
        <v>3</v>
      </c>
      <c r="AC24" s="1">
        <v>5</v>
      </c>
      <c r="AD24" s="1">
        <v>4</v>
      </c>
      <c r="AE24" s="1">
        <v>4</v>
      </c>
      <c r="AF24" s="1">
        <v>4</v>
      </c>
      <c r="AG24" s="1">
        <v>4</v>
      </c>
      <c r="AH24" s="1">
        <v>5</v>
      </c>
      <c r="AI24" s="1">
        <v>5</v>
      </c>
      <c r="AJ24" s="1">
        <v>3</v>
      </c>
      <c r="AK24" s="1">
        <v>5</v>
      </c>
      <c r="AL24" s="1">
        <v>5</v>
      </c>
      <c r="AM24" s="1">
        <v>4</v>
      </c>
      <c r="AN24" s="1">
        <v>5</v>
      </c>
      <c r="AO24" s="1">
        <v>4</v>
      </c>
      <c r="AP24" s="1">
        <v>2</v>
      </c>
      <c r="AQ24" s="1">
        <v>2</v>
      </c>
      <c r="AR24" s="1">
        <v>5</v>
      </c>
      <c r="AS24" s="1">
        <v>4</v>
      </c>
      <c r="AT24" s="1">
        <v>5</v>
      </c>
      <c r="AU24" s="1">
        <v>3</v>
      </c>
      <c r="AV24" s="1">
        <v>2</v>
      </c>
      <c r="AW24" s="1">
        <v>3</v>
      </c>
      <c r="AX24" s="1">
        <v>5</v>
      </c>
      <c r="AY24" s="1">
        <v>4</v>
      </c>
      <c r="AZ24" s="1">
        <v>4</v>
      </c>
      <c r="BA24" s="1">
        <v>4</v>
      </c>
      <c r="BB24" s="1">
        <v>1</v>
      </c>
      <c r="BC24" s="1">
        <v>4</v>
      </c>
      <c r="BD24" s="1">
        <v>5</v>
      </c>
      <c r="BE24" s="1" t="s">
        <v>721</v>
      </c>
      <c r="BF24" s="1" t="s">
        <v>722</v>
      </c>
      <c r="BG24" s="1" t="s">
        <v>723</v>
      </c>
      <c r="BH24" s="1" t="s">
        <v>724</v>
      </c>
      <c r="BI24" s="1" t="s">
        <v>725</v>
      </c>
      <c r="BJ24" s="1" t="s">
        <v>726</v>
      </c>
      <c r="BK24" s="1" t="s">
        <v>727</v>
      </c>
      <c r="BL24" s="1" t="s">
        <v>728</v>
      </c>
      <c r="BM24" s="1" t="s">
        <v>729</v>
      </c>
      <c r="BN24" s="1" t="s">
        <v>730</v>
      </c>
      <c r="BO24" s="1" t="s">
        <v>731</v>
      </c>
      <c r="BP24" s="1" t="s">
        <v>732</v>
      </c>
      <c r="BQ24" s="1" t="s">
        <v>733</v>
      </c>
      <c r="BR24" s="1" t="s">
        <v>734</v>
      </c>
      <c r="BS24" s="1" t="s">
        <v>735</v>
      </c>
      <c r="BT24" s="1" t="s">
        <v>736</v>
      </c>
      <c r="BU24" s="1" t="s">
        <v>737</v>
      </c>
      <c r="BV24" s="1" t="s">
        <v>738</v>
      </c>
      <c r="BW24" s="1" t="s">
        <v>739</v>
      </c>
      <c r="BX24" s="1" t="s">
        <v>740</v>
      </c>
      <c r="BY24" s="1" t="s">
        <v>741</v>
      </c>
      <c r="BZ24" s="1" t="s">
        <v>742</v>
      </c>
      <c r="CA24" s="1" t="s">
        <v>743</v>
      </c>
      <c r="CB24" s="1" t="s">
        <v>744</v>
      </c>
      <c r="CD24" s="1" t="s">
        <v>745</v>
      </c>
      <c r="CE24" s="1" t="s">
        <v>746</v>
      </c>
      <c r="CF24" s="1" t="s">
        <v>747</v>
      </c>
      <c r="CG24" s="1" t="s">
        <v>748</v>
      </c>
    </row>
    <row r="25" spans="1:85" ht="12.75" x14ac:dyDescent="0.2">
      <c r="A25" s="14">
        <v>41977.586794351846</v>
      </c>
      <c r="B25" s="1">
        <v>1</v>
      </c>
      <c r="C25" s="1">
        <v>3</v>
      </c>
      <c r="D25" s="1">
        <v>3</v>
      </c>
      <c r="E25" s="1">
        <v>1</v>
      </c>
      <c r="F25" s="1">
        <v>2</v>
      </c>
      <c r="G25" s="1">
        <v>3</v>
      </c>
      <c r="H25" s="1">
        <v>5</v>
      </c>
      <c r="I25" s="1">
        <v>2</v>
      </c>
      <c r="J25" s="1">
        <v>5</v>
      </c>
      <c r="K25" s="1">
        <v>5</v>
      </c>
      <c r="L25" s="1">
        <v>1</v>
      </c>
      <c r="M25" s="1">
        <v>1</v>
      </c>
      <c r="N25" s="1">
        <v>2</v>
      </c>
      <c r="O25" s="1">
        <v>4</v>
      </c>
      <c r="P25" s="1">
        <v>4</v>
      </c>
      <c r="Q25" s="1">
        <v>4</v>
      </c>
      <c r="R25" s="1">
        <v>4</v>
      </c>
      <c r="S25" s="1">
        <v>4</v>
      </c>
      <c r="T25" s="1">
        <v>1</v>
      </c>
      <c r="U25" s="1">
        <v>5</v>
      </c>
      <c r="V25" s="1">
        <v>5</v>
      </c>
      <c r="W25" s="1">
        <v>4</v>
      </c>
      <c r="X25" s="1">
        <v>1</v>
      </c>
      <c r="Y25" s="1">
        <v>4</v>
      </c>
      <c r="Z25" s="1">
        <v>3</v>
      </c>
      <c r="AA25" s="1">
        <v>5</v>
      </c>
      <c r="AB25" s="1">
        <v>4</v>
      </c>
      <c r="AC25" s="1">
        <v>5</v>
      </c>
      <c r="AD25" s="1">
        <v>5</v>
      </c>
      <c r="AE25" s="1">
        <v>2</v>
      </c>
      <c r="AF25" s="1">
        <v>3</v>
      </c>
      <c r="AG25" s="1">
        <v>4</v>
      </c>
      <c r="AH25" s="1">
        <v>3</v>
      </c>
      <c r="AI25" s="1">
        <v>4</v>
      </c>
      <c r="AJ25" s="1">
        <v>1</v>
      </c>
      <c r="AK25" s="1">
        <v>3</v>
      </c>
      <c r="AL25" s="1">
        <v>3</v>
      </c>
      <c r="AM25" s="1">
        <v>3</v>
      </c>
      <c r="AN25" s="1">
        <v>4</v>
      </c>
      <c r="AO25" s="1">
        <v>3</v>
      </c>
      <c r="AP25" s="1">
        <v>5</v>
      </c>
      <c r="AQ25" s="1">
        <v>3</v>
      </c>
      <c r="AR25" s="1">
        <v>3</v>
      </c>
      <c r="AS25" s="1">
        <v>5</v>
      </c>
      <c r="AT25" s="1">
        <v>4</v>
      </c>
      <c r="AU25" s="1">
        <v>3</v>
      </c>
      <c r="AV25" s="1">
        <v>3</v>
      </c>
      <c r="AW25" s="1">
        <v>5</v>
      </c>
      <c r="AX25" s="1">
        <v>4</v>
      </c>
      <c r="AY25" s="1">
        <v>4</v>
      </c>
      <c r="AZ25" s="1">
        <v>5</v>
      </c>
      <c r="BA25" s="1">
        <v>5</v>
      </c>
      <c r="BB25" s="1">
        <v>1</v>
      </c>
      <c r="BC25" s="1">
        <v>5</v>
      </c>
      <c r="BD25" s="1">
        <v>5</v>
      </c>
      <c r="BE25" s="1" t="s">
        <v>749</v>
      </c>
      <c r="BF25" s="1" t="s">
        <v>750</v>
      </c>
      <c r="BG25" s="1" t="s">
        <v>751</v>
      </c>
      <c r="BH25" s="1" t="s">
        <v>752</v>
      </c>
      <c r="BI25" s="1" t="s">
        <v>753</v>
      </c>
      <c r="BJ25" s="1" t="s">
        <v>754</v>
      </c>
      <c r="BK25" s="1" t="s">
        <v>755</v>
      </c>
      <c r="BL25" s="1" t="s">
        <v>756</v>
      </c>
      <c r="BM25" s="1" t="s">
        <v>757</v>
      </c>
      <c r="BN25" s="1" t="s">
        <v>758</v>
      </c>
      <c r="BO25" s="1" t="s">
        <v>759</v>
      </c>
      <c r="BP25" s="1" t="s">
        <v>760</v>
      </c>
      <c r="BQ25" s="1" t="s">
        <v>761</v>
      </c>
      <c r="BR25" s="1" t="s">
        <v>762</v>
      </c>
      <c r="BS25" s="1" t="s">
        <v>763</v>
      </c>
      <c r="BT25" s="1" t="s">
        <v>764</v>
      </c>
      <c r="BU25" s="1" t="s">
        <v>765</v>
      </c>
      <c r="BV25" s="1" t="s">
        <v>766</v>
      </c>
      <c r="BW25" s="1" t="s">
        <v>767</v>
      </c>
      <c r="BX25" s="1" t="s">
        <v>768</v>
      </c>
      <c r="BY25" s="1" t="s">
        <v>769</v>
      </c>
      <c r="BZ25" s="1" t="s">
        <v>770</v>
      </c>
      <c r="CA25" s="1" t="s">
        <v>771</v>
      </c>
      <c r="CB25" s="1" t="s">
        <v>772</v>
      </c>
      <c r="CC25" s="1" t="s">
        <v>773</v>
      </c>
      <c r="CD25" s="1" t="s">
        <v>774</v>
      </c>
      <c r="CE25" s="1" t="s">
        <v>775</v>
      </c>
      <c r="CF25" s="1" t="s">
        <v>776</v>
      </c>
      <c r="CG25" s="1" t="s">
        <v>777</v>
      </c>
    </row>
    <row r="26" spans="1:85" ht="12.75" x14ac:dyDescent="0.2">
      <c r="A26" s="14">
        <v>41977.591174710651</v>
      </c>
      <c r="B26" s="1">
        <v>2</v>
      </c>
      <c r="C26" s="1">
        <v>4</v>
      </c>
      <c r="D26" s="1">
        <v>3</v>
      </c>
      <c r="E26" s="1">
        <v>2</v>
      </c>
      <c r="F26" s="1">
        <v>4</v>
      </c>
      <c r="G26" s="1">
        <v>2</v>
      </c>
      <c r="H26" s="1">
        <v>4</v>
      </c>
      <c r="I26" s="1">
        <v>3</v>
      </c>
      <c r="J26" s="1">
        <v>1</v>
      </c>
      <c r="K26" s="1">
        <v>3</v>
      </c>
      <c r="L26" s="1">
        <v>1</v>
      </c>
      <c r="M26" s="1">
        <v>1</v>
      </c>
      <c r="N26" s="1">
        <v>3</v>
      </c>
      <c r="O26" s="1">
        <v>5</v>
      </c>
      <c r="P26" s="1">
        <v>2</v>
      </c>
      <c r="Q26" s="1">
        <v>3</v>
      </c>
      <c r="R26" s="1">
        <v>2</v>
      </c>
      <c r="S26" s="1">
        <v>4</v>
      </c>
      <c r="T26" s="1">
        <v>3</v>
      </c>
      <c r="U26" s="1">
        <v>2</v>
      </c>
      <c r="V26" s="1">
        <v>4</v>
      </c>
      <c r="W26" s="1">
        <v>4</v>
      </c>
      <c r="X26" s="1">
        <v>3</v>
      </c>
      <c r="Y26" s="1">
        <v>3</v>
      </c>
      <c r="Z26" s="1">
        <v>3</v>
      </c>
      <c r="AA26" s="1">
        <v>3</v>
      </c>
      <c r="AB26" s="1">
        <v>3</v>
      </c>
      <c r="AC26" s="1">
        <v>3</v>
      </c>
      <c r="AD26" s="1">
        <v>4</v>
      </c>
      <c r="AE26" s="1">
        <v>3</v>
      </c>
      <c r="AF26" s="1">
        <v>3</v>
      </c>
      <c r="AG26" s="1">
        <v>2</v>
      </c>
      <c r="AH26" s="1">
        <v>4</v>
      </c>
      <c r="AI26" s="1">
        <v>4</v>
      </c>
      <c r="AJ26" s="1">
        <v>3</v>
      </c>
      <c r="AK26" s="1">
        <v>4</v>
      </c>
      <c r="AL26" s="1">
        <v>2</v>
      </c>
      <c r="AM26" s="1" t="s">
        <v>778</v>
      </c>
      <c r="AN26" s="1">
        <v>4</v>
      </c>
      <c r="AO26" s="1">
        <v>1</v>
      </c>
      <c r="AP26" s="1">
        <v>3</v>
      </c>
      <c r="AQ26" s="1">
        <v>3</v>
      </c>
      <c r="AR26" s="1">
        <v>3</v>
      </c>
      <c r="AS26" s="1" t="s">
        <v>779</v>
      </c>
      <c r="AT26" s="1" t="s">
        <v>780</v>
      </c>
      <c r="AU26" s="1">
        <v>1</v>
      </c>
      <c r="AV26" s="1">
        <v>4</v>
      </c>
      <c r="AW26" s="1">
        <v>5</v>
      </c>
      <c r="AX26" s="1">
        <v>1</v>
      </c>
      <c r="AY26" s="1">
        <v>4</v>
      </c>
      <c r="AZ26" s="1">
        <v>3</v>
      </c>
      <c r="BA26" s="1">
        <v>4</v>
      </c>
      <c r="BB26" s="1">
        <v>3</v>
      </c>
      <c r="BC26" s="1">
        <v>3</v>
      </c>
      <c r="BD26" s="1">
        <v>4</v>
      </c>
      <c r="BE26" s="1" t="s">
        <v>781</v>
      </c>
      <c r="BF26" s="1" t="s">
        <v>782</v>
      </c>
      <c r="BG26" s="1" t="s">
        <v>783</v>
      </c>
      <c r="BH26" s="1" t="s">
        <v>784</v>
      </c>
      <c r="BI26" s="1" t="s">
        <v>785</v>
      </c>
      <c r="BJ26" s="1" t="s">
        <v>786</v>
      </c>
      <c r="BK26" s="1" t="s">
        <v>787</v>
      </c>
      <c r="BL26" s="1" t="s">
        <v>788</v>
      </c>
      <c r="BM26" s="1" t="s">
        <v>789</v>
      </c>
      <c r="BN26" s="1" t="s">
        <v>790</v>
      </c>
      <c r="BO26" s="1" t="s">
        <v>791</v>
      </c>
      <c r="BP26" s="1" t="s">
        <v>792</v>
      </c>
      <c r="BQ26" s="1" t="s">
        <v>793</v>
      </c>
      <c r="BR26" s="1" t="s">
        <v>794</v>
      </c>
      <c r="BS26" s="1" t="s">
        <v>795</v>
      </c>
      <c r="BT26" s="1" t="s">
        <v>796</v>
      </c>
      <c r="BU26" s="1" t="s">
        <v>797</v>
      </c>
      <c r="BY26" s="1" t="s">
        <v>798</v>
      </c>
      <c r="BZ26" s="1" t="s">
        <v>799</v>
      </c>
      <c r="CA26" s="1" t="s">
        <v>800</v>
      </c>
      <c r="CB26" s="1" t="s">
        <v>801</v>
      </c>
      <c r="CC26" s="1" t="s">
        <v>802</v>
      </c>
      <c r="CD26" s="1" t="s">
        <v>803</v>
      </c>
      <c r="CE26" s="1" t="s">
        <v>804</v>
      </c>
      <c r="CF26" s="1" t="s">
        <v>805</v>
      </c>
      <c r="CG26" s="1" t="s">
        <v>806</v>
      </c>
    </row>
    <row r="27" spans="1:85" ht="12.75" x14ac:dyDescent="0.2">
      <c r="A27" s="14">
        <v>41977.592284467588</v>
      </c>
      <c r="B27" s="1">
        <v>1</v>
      </c>
      <c r="C27" s="1">
        <v>5</v>
      </c>
      <c r="D27" s="1">
        <v>2</v>
      </c>
      <c r="E27" s="1">
        <v>1</v>
      </c>
      <c r="F27" s="1">
        <v>5</v>
      </c>
      <c r="G27" s="1">
        <v>2</v>
      </c>
      <c r="H27" s="1">
        <v>4</v>
      </c>
      <c r="I27" s="1">
        <v>3</v>
      </c>
      <c r="J27" s="1">
        <v>2</v>
      </c>
      <c r="K27" s="1">
        <v>1</v>
      </c>
      <c r="L27" s="1">
        <v>5</v>
      </c>
      <c r="M27" s="1">
        <v>3</v>
      </c>
      <c r="N27" s="1">
        <v>1</v>
      </c>
      <c r="O27" s="1">
        <v>2</v>
      </c>
      <c r="P27" s="1">
        <v>3</v>
      </c>
      <c r="Q27" s="1">
        <v>4</v>
      </c>
      <c r="R27" s="1">
        <v>1</v>
      </c>
      <c r="S27" s="1">
        <v>4</v>
      </c>
      <c r="T27" s="1">
        <v>1</v>
      </c>
      <c r="U27" s="1">
        <v>1</v>
      </c>
      <c r="V27" s="1">
        <v>5</v>
      </c>
      <c r="W27" s="1">
        <v>2</v>
      </c>
      <c r="X27" s="1">
        <v>2</v>
      </c>
      <c r="Y27" s="1">
        <v>5</v>
      </c>
      <c r="Z27" s="1">
        <v>3</v>
      </c>
      <c r="AA27" s="1">
        <v>4</v>
      </c>
      <c r="AB27" s="1">
        <v>2</v>
      </c>
      <c r="AC27" s="1">
        <v>4</v>
      </c>
      <c r="AD27" s="1">
        <v>4</v>
      </c>
      <c r="AE27" s="1">
        <v>2</v>
      </c>
      <c r="AF27" s="1">
        <v>4</v>
      </c>
      <c r="AG27" s="1">
        <v>4</v>
      </c>
      <c r="AH27" s="1">
        <v>4</v>
      </c>
      <c r="AI27" s="1">
        <v>4</v>
      </c>
      <c r="AJ27" s="1">
        <v>1</v>
      </c>
      <c r="AK27" s="1">
        <v>5</v>
      </c>
      <c r="AL27" s="1">
        <v>2</v>
      </c>
      <c r="AM27" s="1">
        <v>1</v>
      </c>
      <c r="AN27" s="1">
        <v>5</v>
      </c>
      <c r="AO27" s="1">
        <v>5</v>
      </c>
      <c r="AP27" s="1">
        <v>3</v>
      </c>
      <c r="AQ27" s="1">
        <v>4</v>
      </c>
      <c r="AR27" s="1">
        <v>1</v>
      </c>
      <c r="AS27" s="1">
        <v>1</v>
      </c>
      <c r="AT27" s="1">
        <v>5</v>
      </c>
      <c r="AU27" s="1">
        <v>1</v>
      </c>
      <c r="AV27" s="1">
        <v>1</v>
      </c>
      <c r="AW27" s="1">
        <v>1</v>
      </c>
      <c r="AX27" s="1">
        <v>5</v>
      </c>
      <c r="AY27" s="1">
        <v>3</v>
      </c>
      <c r="AZ27" s="1">
        <v>1</v>
      </c>
      <c r="BA27" s="1">
        <v>5</v>
      </c>
      <c r="BB27" s="1">
        <v>1</v>
      </c>
      <c r="BC27" s="1">
        <v>1</v>
      </c>
      <c r="BD27" s="1">
        <v>5</v>
      </c>
      <c r="BE27" s="1" t="s">
        <v>807</v>
      </c>
      <c r="BF27" s="1" t="s">
        <v>808</v>
      </c>
      <c r="BG27" s="1" t="s">
        <v>809</v>
      </c>
      <c r="BH27" s="1" t="s">
        <v>810</v>
      </c>
      <c r="BI27" s="1" t="s">
        <v>811</v>
      </c>
      <c r="BJ27" s="1" t="s">
        <v>812</v>
      </c>
      <c r="BK27" s="1" t="s">
        <v>813</v>
      </c>
      <c r="BL27" s="1" t="s">
        <v>814</v>
      </c>
      <c r="BM27" s="1" t="s">
        <v>815</v>
      </c>
      <c r="BN27" s="1" t="s">
        <v>816</v>
      </c>
      <c r="BO27" s="1" t="s">
        <v>817</v>
      </c>
      <c r="BP27" s="1" t="s">
        <v>818</v>
      </c>
      <c r="BQ27" s="1" t="s">
        <v>819</v>
      </c>
      <c r="BR27" s="1" t="s">
        <v>820</v>
      </c>
      <c r="BS27" s="1" t="s">
        <v>821</v>
      </c>
      <c r="BT27" s="1" t="s">
        <v>822</v>
      </c>
      <c r="BU27" s="1" t="s">
        <v>823</v>
      </c>
      <c r="BV27" s="1" t="s">
        <v>824</v>
      </c>
      <c r="BW27" s="1" t="s">
        <v>825</v>
      </c>
      <c r="BX27" s="1" t="s">
        <v>826</v>
      </c>
      <c r="BY27" s="1" t="s">
        <v>827</v>
      </c>
      <c r="BZ27" s="1" t="s">
        <v>828</v>
      </c>
      <c r="CA27" s="1" t="s">
        <v>829</v>
      </c>
      <c r="CB27" s="1" t="s">
        <v>830</v>
      </c>
      <c r="CC27" s="1" t="s">
        <v>831</v>
      </c>
      <c r="CD27" s="1" t="s">
        <v>832</v>
      </c>
      <c r="CE27" s="1" t="s">
        <v>833</v>
      </c>
      <c r="CF27" s="1" t="s">
        <v>834</v>
      </c>
      <c r="CG27" s="1" t="s">
        <v>835</v>
      </c>
    </row>
    <row r="28" spans="1:85" ht="12.75" x14ac:dyDescent="0.2">
      <c r="A28" s="14">
        <v>41977.59381071759</v>
      </c>
      <c r="B28" s="1">
        <v>1</v>
      </c>
      <c r="C28" s="1">
        <v>5</v>
      </c>
      <c r="D28" s="1">
        <v>5</v>
      </c>
      <c r="E28" s="1">
        <v>2</v>
      </c>
      <c r="F28" s="1">
        <v>5</v>
      </c>
      <c r="G28" s="1">
        <v>5</v>
      </c>
      <c r="H28" s="1">
        <v>1</v>
      </c>
      <c r="I28" s="1">
        <v>3</v>
      </c>
      <c r="J28" s="1">
        <v>3</v>
      </c>
      <c r="K28" s="1">
        <v>2</v>
      </c>
      <c r="L28" s="1">
        <v>2</v>
      </c>
      <c r="M28" s="1">
        <v>3</v>
      </c>
      <c r="N28" s="1">
        <v>1</v>
      </c>
      <c r="O28" s="1">
        <v>3</v>
      </c>
      <c r="P28" s="1">
        <v>4</v>
      </c>
      <c r="Q28" s="1">
        <v>3</v>
      </c>
      <c r="R28" s="1">
        <v>5</v>
      </c>
      <c r="S28" s="1">
        <v>2</v>
      </c>
      <c r="T28" s="1">
        <v>2</v>
      </c>
      <c r="U28" s="1">
        <v>4</v>
      </c>
      <c r="V28" s="1">
        <v>4</v>
      </c>
      <c r="W28" s="1">
        <v>3</v>
      </c>
      <c r="X28" s="1">
        <v>2</v>
      </c>
      <c r="Y28" s="1">
        <v>3</v>
      </c>
      <c r="Z28" s="1">
        <v>3</v>
      </c>
      <c r="AA28" s="1">
        <v>5</v>
      </c>
      <c r="AB28" s="1">
        <v>2</v>
      </c>
      <c r="AC28" s="1">
        <v>4</v>
      </c>
      <c r="AD28" s="1">
        <v>5</v>
      </c>
      <c r="AE28" s="1">
        <v>3</v>
      </c>
      <c r="AF28" s="1">
        <v>5</v>
      </c>
      <c r="AG28" s="1">
        <v>5</v>
      </c>
      <c r="AH28" s="1">
        <v>4</v>
      </c>
      <c r="AI28" s="1">
        <v>4</v>
      </c>
      <c r="AJ28" s="1">
        <v>2</v>
      </c>
      <c r="AK28" s="1">
        <v>5</v>
      </c>
      <c r="AL28" s="1">
        <v>5</v>
      </c>
      <c r="AM28" s="1">
        <v>4</v>
      </c>
      <c r="AN28" s="1">
        <v>5</v>
      </c>
      <c r="AO28" s="1">
        <v>5</v>
      </c>
      <c r="AP28" s="1">
        <v>2</v>
      </c>
      <c r="AQ28" s="1">
        <v>5</v>
      </c>
      <c r="AR28" s="1">
        <v>2</v>
      </c>
      <c r="AS28" s="1">
        <v>2</v>
      </c>
      <c r="AT28" s="1">
        <v>3</v>
      </c>
      <c r="AU28" s="1">
        <v>3</v>
      </c>
      <c r="AV28" s="1">
        <v>2</v>
      </c>
      <c r="AW28" s="1">
        <v>3</v>
      </c>
      <c r="AX28" s="1">
        <v>5</v>
      </c>
      <c r="AY28" s="1">
        <v>4</v>
      </c>
      <c r="AZ28" s="1">
        <v>5</v>
      </c>
      <c r="BA28" s="1">
        <v>2</v>
      </c>
      <c r="BB28" s="1">
        <v>2</v>
      </c>
      <c r="BC28" s="1">
        <v>3</v>
      </c>
      <c r="BD28" s="1">
        <v>3</v>
      </c>
      <c r="BE28" s="1" t="s">
        <v>836</v>
      </c>
      <c r="BF28" s="1" t="s">
        <v>837</v>
      </c>
      <c r="BG28" s="1" t="s">
        <v>838</v>
      </c>
      <c r="BH28" s="1" t="s">
        <v>839</v>
      </c>
      <c r="BI28" s="1" t="s">
        <v>840</v>
      </c>
      <c r="BJ28" s="1" t="s">
        <v>841</v>
      </c>
      <c r="BK28" s="1" t="s">
        <v>842</v>
      </c>
      <c r="BL28" s="1" t="s">
        <v>843</v>
      </c>
      <c r="BM28" s="1" t="s">
        <v>844</v>
      </c>
      <c r="BN28" s="1" t="s">
        <v>845</v>
      </c>
      <c r="BO28" s="1" t="s">
        <v>846</v>
      </c>
      <c r="BP28" s="1" t="s">
        <v>847</v>
      </c>
      <c r="BQ28" s="1" t="s">
        <v>848</v>
      </c>
      <c r="BR28" s="1" t="s">
        <v>849</v>
      </c>
      <c r="BS28" s="1" t="s">
        <v>850</v>
      </c>
      <c r="BT28" s="1" t="s">
        <v>851</v>
      </c>
      <c r="BU28" s="1" t="s">
        <v>852</v>
      </c>
      <c r="BV28" s="1" t="s">
        <v>853</v>
      </c>
      <c r="BX28" s="1" t="s">
        <v>854</v>
      </c>
      <c r="BY28" s="1" t="s">
        <v>855</v>
      </c>
      <c r="BZ28" s="1" t="s">
        <v>856</v>
      </c>
      <c r="CA28" s="1" t="s">
        <v>857</v>
      </c>
      <c r="CB28" s="1" t="s">
        <v>858</v>
      </c>
      <c r="CC28" s="1" t="s">
        <v>859</v>
      </c>
      <c r="CD28" s="1" t="s">
        <v>860</v>
      </c>
      <c r="CE28" s="1" t="s">
        <v>861</v>
      </c>
      <c r="CF28" s="1" t="s">
        <v>862</v>
      </c>
      <c r="CG28" s="1" t="s">
        <v>863</v>
      </c>
    </row>
    <row r="29" spans="1:85" ht="12.75" x14ac:dyDescent="0.2">
      <c r="A29" s="14">
        <v>41977.598934988426</v>
      </c>
      <c r="B29" s="1">
        <v>4</v>
      </c>
      <c r="C29" s="1">
        <v>5</v>
      </c>
      <c r="D29" s="1">
        <v>3</v>
      </c>
      <c r="E29" s="1">
        <v>1</v>
      </c>
      <c r="F29" s="1">
        <v>5</v>
      </c>
      <c r="G29" s="1">
        <v>3</v>
      </c>
      <c r="H29" s="1">
        <v>4</v>
      </c>
      <c r="I29" s="1" t="s">
        <v>864</v>
      </c>
      <c r="J29" s="1">
        <v>1</v>
      </c>
      <c r="K29" s="1">
        <v>2</v>
      </c>
      <c r="L29" s="1">
        <v>2</v>
      </c>
      <c r="M29" s="1">
        <v>3</v>
      </c>
      <c r="N29" s="1">
        <v>2</v>
      </c>
      <c r="O29" s="1">
        <v>3</v>
      </c>
      <c r="P29" s="1">
        <v>2</v>
      </c>
      <c r="Q29" s="1">
        <v>3</v>
      </c>
      <c r="R29" s="1">
        <v>4</v>
      </c>
      <c r="S29" s="1">
        <v>4</v>
      </c>
      <c r="T29" s="1">
        <v>3</v>
      </c>
      <c r="U29" s="1">
        <v>1</v>
      </c>
      <c r="V29" s="1">
        <v>5</v>
      </c>
      <c r="W29" s="1">
        <v>4</v>
      </c>
      <c r="X29" s="1">
        <v>4</v>
      </c>
      <c r="Y29" s="1">
        <v>4</v>
      </c>
      <c r="Z29" s="1">
        <v>4</v>
      </c>
      <c r="AA29" s="1">
        <v>4</v>
      </c>
      <c r="AB29" s="1">
        <v>4</v>
      </c>
      <c r="AC29" s="1">
        <v>3</v>
      </c>
      <c r="AD29" s="1">
        <v>4</v>
      </c>
      <c r="AE29" s="1">
        <v>3</v>
      </c>
      <c r="AF29" s="1">
        <v>4</v>
      </c>
      <c r="AG29" s="1">
        <v>4</v>
      </c>
      <c r="AH29" s="1">
        <v>4</v>
      </c>
      <c r="AI29" s="1">
        <v>4</v>
      </c>
      <c r="AJ29" s="1">
        <v>4</v>
      </c>
      <c r="AK29" s="1">
        <v>5</v>
      </c>
      <c r="AL29" s="1">
        <v>4</v>
      </c>
      <c r="AM29" s="1">
        <v>2</v>
      </c>
      <c r="AN29" s="1">
        <v>5</v>
      </c>
      <c r="AO29" s="1">
        <v>4</v>
      </c>
      <c r="AP29" s="1">
        <v>5</v>
      </c>
      <c r="AQ29" s="1">
        <v>3</v>
      </c>
      <c r="AR29" s="1">
        <v>3</v>
      </c>
      <c r="AS29" s="1">
        <v>4</v>
      </c>
      <c r="AT29" s="1">
        <v>3</v>
      </c>
      <c r="AU29" s="1">
        <v>4</v>
      </c>
      <c r="AV29" s="1">
        <v>4</v>
      </c>
      <c r="AW29" s="1">
        <v>3</v>
      </c>
      <c r="AX29" s="1">
        <v>4</v>
      </c>
      <c r="AY29" s="1">
        <v>4</v>
      </c>
      <c r="AZ29" s="1">
        <v>4</v>
      </c>
      <c r="BA29" s="1">
        <v>4</v>
      </c>
      <c r="BB29" s="1">
        <v>4</v>
      </c>
      <c r="BC29" s="1">
        <v>3</v>
      </c>
      <c r="BD29" s="1">
        <v>4</v>
      </c>
      <c r="BE29" s="1" t="s">
        <v>865</v>
      </c>
      <c r="BF29" s="1" t="s">
        <v>866</v>
      </c>
      <c r="BG29" s="1" t="s">
        <v>867</v>
      </c>
      <c r="BH29" s="1" t="s">
        <v>868</v>
      </c>
      <c r="BI29" s="1" t="s">
        <v>869</v>
      </c>
      <c r="BJ29" s="1" t="s">
        <v>870</v>
      </c>
      <c r="BK29" s="1" t="s">
        <v>871</v>
      </c>
      <c r="BL29" s="1" t="s">
        <v>872</v>
      </c>
      <c r="BM29" s="1" t="s">
        <v>873</v>
      </c>
      <c r="BN29" s="1" t="s">
        <v>874</v>
      </c>
      <c r="BO29" s="1" t="s">
        <v>875</v>
      </c>
      <c r="BP29" s="1" t="s">
        <v>876</v>
      </c>
      <c r="BQ29" s="1" t="s">
        <v>877</v>
      </c>
      <c r="BR29" s="1" t="s">
        <v>878</v>
      </c>
      <c r="BS29" s="1" t="s">
        <v>879</v>
      </c>
      <c r="BT29" s="1" t="s">
        <v>880</v>
      </c>
      <c r="BU29" s="1" t="s">
        <v>881</v>
      </c>
      <c r="BV29" s="1" t="s">
        <v>882</v>
      </c>
      <c r="BW29" s="1" t="s">
        <v>883</v>
      </c>
      <c r="BX29" s="1" t="s">
        <v>884</v>
      </c>
      <c r="BY29" s="1" t="s">
        <v>885</v>
      </c>
      <c r="BZ29" s="1" t="s">
        <v>886</v>
      </c>
      <c r="CA29" s="1" t="s">
        <v>887</v>
      </c>
      <c r="CB29" s="1" t="s">
        <v>888</v>
      </c>
      <c r="CC29" s="1" t="s">
        <v>889</v>
      </c>
      <c r="CD29" s="1" t="s">
        <v>890</v>
      </c>
      <c r="CE29" s="1" t="s">
        <v>891</v>
      </c>
      <c r="CF29" s="1" t="s">
        <v>892</v>
      </c>
      <c r="CG29" s="1" t="s">
        <v>893</v>
      </c>
    </row>
    <row r="30" spans="1:85" ht="12.75" x14ac:dyDescent="0.2">
      <c r="A30" s="14">
        <v>41977.602282870372</v>
      </c>
      <c r="B30" s="1">
        <v>2</v>
      </c>
      <c r="C30" s="1">
        <v>3</v>
      </c>
      <c r="D30" s="1">
        <v>4</v>
      </c>
      <c r="E30" s="1">
        <v>1</v>
      </c>
      <c r="F30" s="1">
        <v>5</v>
      </c>
      <c r="G30" s="1">
        <v>1</v>
      </c>
      <c r="H30" s="1">
        <v>2</v>
      </c>
      <c r="I30" s="1">
        <v>3</v>
      </c>
      <c r="J30" s="1">
        <v>1</v>
      </c>
      <c r="K30" s="1">
        <v>3</v>
      </c>
      <c r="L30" s="1">
        <v>3</v>
      </c>
      <c r="M30" s="1">
        <v>1</v>
      </c>
      <c r="N30" s="1">
        <v>3</v>
      </c>
      <c r="O30" s="1">
        <v>1</v>
      </c>
      <c r="P30" s="1">
        <v>1</v>
      </c>
      <c r="Q30" s="1">
        <v>1</v>
      </c>
      <c r="R30" s="1">
        <v>2</v>
      </c>
      <c r="S30" s="1">
        <v>5</v>
      </c>
      <c r="T30" s="1">
        <v>1</v>
      </c>
      <c r="U30" s="1">
        <v>1</v>
      </c>
      <c r="V30" s="1">
        <v>5</v>
      </c>
      <c r="W30" s="1">
        <v>3</v>
      </c>
      <c r="X30" s="1">
        <v>2</v>
      </c>
      <c r="Y30" s="1">
        <v>4</v>
      </c>
      <c r="Z30" s="1">
        <v>4</v>
      </c>
      <c r="AA30" s="1">
        <v>4</v>
      </c>
      <c r="AB30" s="1">
        <v>4</v>
      </c>
      <c r="AC30" s="1">
        <v>2</v>
      </c>
      <c r="AD30" s="1">
        <v>3</v>
      </c>
      <c r="AE30" s="1">
        <v>4</v>
      </c>
      <c r="AF30" s="1">
        <v>4</v>
      </c>
      <c r="AG30" s="1">
        <v>4</v>
      </c>
      <c r="AH30" s="1">
        <v>3</v>
      </c>
      <c r="AI30" s="1">
        <v>3</v>
      </c>
      <c r="AJ30" s="1">
        <v>3</v>
      </c>
      <c r="AK30" s="1">
        <v>3</v>
      </c>
      <c r="AL30" s="1">
        <v>3</v>
      </c>
      <c r="AM30" s="1">
        <v>1</v>
      </c>
      <c r="AN30" s="1">
        <v>4</v>
      </c>
      <c r="AO30" s="1">
        <v>1</v>
      </c>
      <c r="AP30" s="1">
        <v>1</v>
      </c>
      <c r="AQ30" s="1">
        <v>3</v>
      </c>
      <c r="AR30" s="1">
        <v>1</v>
      </c>
      <c r="AS30" s="1">
        <v>3</v>
      </c>
      <c r="AT30" s="1">
        <v>2</v>
      </c>
      <c r="AU30" s="1">
        <v>1</v>
      </c>
      <c r="AV30" s="1">
        <v>3</v>
      </c>
      <c r="AW30" s="1">
        <v>1</v>
      </c>
      <c r="AX30" s="1">
        <v>2</v>
      </c>
      <c r="AY30" s="1">
        <v>3</v>
      </c>
      <c r="AZ30" s="1">
        <v>2</v>
      </c>
      <c r="BA30" s="1">
        <v>4</v>
      </c>
      <c r="BB30" s="1">
        <v>1</v>
      </c>
      <c r="BC30" s="1">
        <v>1</v>
      </c>
      <c r="BD30" s="1">
        <v>4</v>
      </c>
      <c r="BE30" s="1" t="s">
        <v>894</v>
      </c>
      <c r="BF30" s="1" t="s">
        <v>895</v>
      </c>
      <c r="BG30" s="1" t="s">
        <v>896</v>
      </c>
      <c r="BH30" s="1" t="s">
        <v>897</v>
      </c>
      <c r="BI30" s="1" t="s">
        <v>898</v>
      </c>
      <c r="BJ30" s="1" t="s">
        <v>899</v>
      </c>
      <c r="BK30" s="1" t="s">
        <v>900</v>
      </c>
      <c r="BL30" s="1" t="s">
        <v>901</v>
      </c>
      <c r="BM30" s="1" t="s">
        <v>902</v>
      </c>
      <c r="BN30" s="1" t="s">
        <v>903</v>
      </c>
      <c r="BO30" s="1" t="s">
        <v>904</v>
      </c>
      <c r="BP30" s="1" t="s">
        <v>905</v>
      </c>
      <c r="BQ30" s="1" t="s">
        <v>906</v>
      </c>
      <c r="BR30" s="1" t="s">
        <v>907</v>
      </c>
      <c r="BS30" s="1" t="s">
        <v>908</v>
      </c>
      <c r="BT30" s="1" t="s">
        <v>909</v>
      </c>
      <c r="BU30" s="1" t="s">
        <v>910</v>
      </c>
      <c r="BV30" s="1" t="s">
        <v>911</v>
      </c>
      <c r="BW30" s="1" t="s">
        <v>912</v>
      </c>
      <c r="BX30" s="1" t="s">
        <v>913</v>
      </c>
      <c r="BY30" s="1" t="s">
        <v>914</v>
      </c>
      <c r="BZ30" s="1" t="s">
        <v>915</v>
      </c>
      <c r="CA30" s="1" t="s">
        <v>916</v>
      </c>
      <c r="CB30" s="1" t="s">
        <v>917</v>
      </c>
      <c r="CC30" s="1" t="s">
        <v>918</v>
      </c>
      <c r="CD30" s="1" t="s">
        <v>919</v>
      </c>
      <c r="CE30" s="1" t="s">
        <v>920</v>
      </c>
      <c r="CF30" s="1" t="s">
        <v>921</v>
      </c>
      <c r="CG30" s="1" t="s">
        <v>922</v>
      </c>
    </row>
    <row r="31" spans="1:85" ht="12.75" x14ac:dyDescent="0.2">
      <c r="A31" s="14">
        <v>41977.603412291668</v>
      </c>
      <c r="B31" s="1">
        <v>1</v>
      </c>
      <c r="C31" s="1">
        <v>4</v>
      </c>
      <c r="D31" s="1">
        <v>1</v>
      </c>
      <c r="E31" s="1">
        <v>1</v>
      </c>
      <c r="F31" s="1">
        <v>5</v>
      </c>
      <c r="G31" s="1">
        <v>1</v>
      </c>
      <c r="H31" s="1">
        <v>2</v>
      </c>
      <c r="I31" s="1">
        <v>1</v>
      </c>
      <c r="J31" s="1">
        <v>4</v>
      </c>
      <c r="K31" s="1">
        <v>3</v>
      </c>
      <c r="L31" s="1">
        <v>3</v>
      </c>
      <c r="M31" s="1">
        <v>2</v>
      </c>
      <c r="N31" s="1">
        <v>3</v>
      </c>
      <c r="O31" s="1">
        <v>3</v>
      </c>
      <c r="P31" s="1">
        <v>1</v>
      </c>
      <c r="Q31" s="1">
        <v>1</v>
      </c>
      <c r="R31" s="1">
        <v>1</v>
      </c>
      <c r="S31" s="1">
        <v>4</v>
      </c>
      <c r="T31" s="1">
        <v>1</v>
      </c>
      <c r="U31" s="1">
        <v>3</v>
      </c>
      <c r="V31" s="1">
        <v>4</v>
      </c>
      <c r="W31" s="1">
        <v>4</v>
      </c>
      <c r="X31" s="1">
        <v>3</v>
      </c>
      <c r="Y31" s="1">
        <v>3</v>
      </c>
      <c r="Z31" s="1">
        <v>3</v>
      </c>
      <c r="AA31" s="1">
        <v>5</v>
      </c>
      <c r="AB31" s="1">
        <v>4</v>
      </c>
      <c r="AC31" s="1">
        <v>4</v>
      </c>
      <c r="AD31" s="1">
        <v>4</v>
      </c>
      <c r="AE31" s="1">
        <v>2</v>
      </c>
      <c r="AF31" s="1">
        <v>5</v>
      </c>
      <c r="AG31" s="1">
        <v>3</v>
      </c>
      <c r="AH31" s="1">
        <v>4</v>
      </c>
      <c r="AI31" s="1">
        <v>4</v>
      </c>
      <c r="AJ31" s="1">
        <v>1</v>
      </c>
      <c r="AK31" s="1">
        <v>4</v>
      </c>
      <c r="AL31" s="1">
        <v>1</v>
      </c>
      <c r="AM31" s="1">
        <v>1</v>
      </c>
      <c r="AN31" s="1">
        <v>5</v>
      </c>
      <c r="AO31" s="1">
        <v>4</v>
      </c>
      <c r="AP31" s="1">
        <v>3</v>
      </c>
      <c r="AQ31" s="1">
        <v>1</v>
      </c>
      <c r="AR31" s="1">
        <v>4</v>
      </c>
      <c r="AS31" s="1">
        <v>4</v>
      </c>
      <c r="AT31" s="1">
        <v>4</v>
      </c>
      <c r="AU31" s="1">
        <v>1</v>
      </c>
      <c r="AV31" s="1">
        <v>2</v>
      </c>
      <c r="AW31" s="1">
        <v>3</v>
      </c>
      <c r="AX31" s="1">
        <v>1</v>
      </c>
      <c r="AY31" s="1">
        <v>1</v>
      </c>
      <c r="AZ31" s="1">
        <v>2</v>
      </c>
      <c r="BA31" s="1">
        <v>5</v>
      </c>
      <c r="BB31" s="1">
        <v>1</v>
      </c>
      <c r="BC31" s="1">
        <v>3</v>
      </c>
      <c r="BD31" s="1">
        <v>5</v>
      </c>
      <c r="BE31" s="1" t="s">
        <v>923</v>
      </c>
      <c r="BF31" s="1" t="s">
        <v>924</v>
      </c>
      <c r="BG31" s="1" t="s">
        <v>925</v>
      </c>
      <c r="BH31" s="1" t="s">
        <v>926</v>
      </c>
      <c r="BI31" s="1" t="s">
        <v>927</v>
      </c>
      <c r="BJ31" s="1" t="s">
        <v>928</v>
      </c>
      <c r="BK31" s="1" t="s">
        <v>929</v>
      </c>
      <c r="BL31" s="1" t="s">
        <v>930</v>
      </c>
      <c r="BM31" s="1" t="s">
        <v>931</v>
      </c>
      <c r="BN31" s="1" t="s">
        <v>932</v>
      </c>
      <c r="BO31" s="1" t="s">
        <v>933</v>
      </c>
      <c r="BP31" s="1" t="s">
        <v>934</v>
      </c>
      <c r="BQ31" s="1" t="s">
        <v>935</v>
      </c>
      <c r="BR31" s="1" t="s">
        <v>936</v>
      </c>
      <c r="BS31" s="1" t="s">
        <v>937</v>
      </c>
      <c r="BT31" s="1" t="s">
        <v>938</v>
      </c>
      <c r="BU31" s="1" t="s">
        <v>939</v>
      </c>
      <c r="BV31" s="1" t="s">
        <v>940</v>
      </c>
      <c r="BW31" s="1" t="s">
        <v>941</v>
      </c>
      <c r="BX31" s="1" t="s">
        <v>942</v>
      </c>
      <c r="BY31" s="1" t="s">
        <v>943</v>
      </c>
      <c r="BZ31" s="1" t="s">
        <v>944</v>
      </c>
      <c r="CA31" s="1" t="s">
        <v>945</v>
      </c>
      <c r="CB31" s="1" t="s">
        <v>946</v>
      </c>
      <c r="CC31" s="1" t="s">
        <v>947</v>
      </c>
      <c r="CD31" s="1" t="s">
        <v>948</v>
      </c>
      <c r="CE31" s="1" t="s">
        <v>949</v>
      </c>
      <c r="CF31" s="1" t="s">
        <v>950</v>
      </c>
      <c r="CG31" s="1" t="s">
        <v>951</v>
      </c>
    </row>
    <row r="32" spans="1:85" ht="12.75" x14ac:dyDescent="0.2">
      <c r="A32" s="14">
        <v>41977.60910671296</v>
      </c>
      <c r="B32" s="1">
        <v>4</v>
      </c>
      <c r="C32" s="1">
        <v>3</v>
      </c>
      <c r="D32" s="1">
        <v>2</v>
      </c>
      <c r="E32" s="1">
        <v>3</v>
      </c>
      <c r="F32" s="1">
        <v>4</v>
      </c>
      <c r="G32" s="1">
        <v>4</v>
      </c>
      <c r="H32" s="1">
        <v>3</v>
      </c>
      <c r="I32" s="1">
        <v>4</v>
      </c>
      <c r="J32" s="1">
        <v>3</v>
      </c>
      <c r="K32" s="1">
        <v>3</v>
      </c>
      <c r="L32" s="1">
        <v>4</v>
      </c>
      <c r="M32" s="1">
        <v>3</v>
      </c>
      <c r="N32" s="1">
        <v>3</v>
      </c>
      <c r="O32" s="1">
        <v>4</v>
      </c>
      <c r="P32" s="1">
        <v>4</v>
      </c>
      <c r="Q32" s="1">
        <v>4</v>
      </c>
      <c r="R32" s="1">
        <v>1</v>
      </c>
      <c r="S32" s="1">
        <v>4</v>
      </c>
      <c r="T32" s="1">
        <v>4</v>
      </c>
      <c r="U32" s="1">
        <v>3</v>
      </c>
      <c r="V32" s="1">
        <v>4</v>
      </c>
      <c r="W32" s="1">
        <v>3</v>
      </c>
      <c r="X32" s="1">
        <v>3</v>
      </c>
      <c r="Y32" s="1">
        <v>2</v>
      </c>
      <c r="Z32" s="1">
        <v>2</v>
      </c>
      <c r="AA32" s="1">
        <v>3</v>
      </c>
      <c r="AB32" s="1">
        <v>3</v>
      </c>
      <c r="AC32" s="1">
        <v>2</v>
      </c>
      <c r="AD32" s="1">
        <v>3</v>
      </c>
      <c r="AE32" s="1">
        <v>3</v>
      </c>
      <c r="AF32" s="1">
        <v>2</v>
      </c>
      <c r="AG32" s="1">
        <v>1</v>
      </c>
      <c r="AH32" s="1">
        <v>4</v>
      </c>
      <c r="AI32" s="1">
        <v>1</v>
      </c>
      <c r="AJ32" s="1">
        <v>2</v>
      </c>
      <c r="AK32" s="1">
        <v>3</v>
      </c>
      <c r="AL32" s="1">
        <v>3</v>
      </c>
      <c r="AM32" s="1">
        <v>3</v>
      </c>
      <c r="AN32" s="1">
        <v>3</v>
      </c>
      <c r="AO32" s="1">
        <v>4</v>
      </c>
      <c r="AP32" s="1">
        <v>2</v>
      </c>
      <c r="AQ32" s="1">
        <v>2</v>
      </c>
      <c r="AR32" s="1">
        <v>3</v>
      </c>
      <c r="AS32" s="1">
        <v>4</v>
      </c>
      <c r="AT32" s="1">
        <v>4</v>
      </c>
      <c r="AU32" s="1">
        <v>2</v>
      </c>
      <c r="AV32" s="1">
        <v>2</v>
      </c>
      <c r="AW32" s="1">
        <v>4</v>
      </c>
      <c r="AX32" s="1">
        <v>2</v>
      </c>
      <c r="AY32" s="1">
        <v>4</v>
      </c>
      <c r="AZ32" s="1">
        <v>2</v>
      </c>
      <c r="BA32" s="1">
        <v>4</v>
      </c>
      <c r="BB32" s="1">
        <v>3</v>
      </c>
      <c r="BC32" s="1">
        <v>2</v>
      </c>
      <c r="BD32" s="1">
        <v>4</v>
      </c>
      <c r="BE32" s="1" t="s">
        <v>952</v>
      </c>
      <c r="BF32" s="1" t="s">
        <v>953</v>
      </c>
      <c r="BG32" s="1" t="s">
        <v>954</v>
      </c>
      <c r="BH32" s="1" t="s">
        <v>955</v>
      </c>
      <c r="BI32" s="1" t="s">
        <v>956</v>
      </c>
      <c r="BJ32" s="1" t="s">
        <v>957</v>
      </c>
      <c r="BK32" s="1" t="s">
        <v>958</v>
      </c>
      <c r="BL32" s="1" t="s">
        <v>959</v>
      </c>
      <c r="BM32" s="1" t="s">
        <v>960</v>
      </c>
      <c r="BN32" s="1" t="s">
        <v>961</v>
      </c>
      <c r="BO32" s="1" t="s">
        <v>962</v>
      </c>
      <c r="BP32" s="1" t="s">
        <v>963</v>
      </c>
      <c r="BQ32" s="1" t="s">
        <v>964</v>
      </c>
      <c r="BR32" s="1" t="s">
        <v>965</v>
      </c>
      <c r="BS32" s="1" t="s">
        <v>966</v>
      </c>
      <c r="BT32" s="1" t="s">
        <v>967</v>
      </c>
      <c r="BU32" s="1" t="s">
        <v>968</v>
      </c>
      <c r="BV32" s="1" t="s">
        <v>969</v>
      </c>
      <c r="BW32" s="1" t="s">
        <v>970</v>
      </c>
      <c r="BX32" s="1" t="s">
        <v>971</v>
      </c>
      <c r="BY32" s="1" t="s">
        <v>972</v>
      </c>
      <c r="BZ32" s="1" t="s">
        <v>973</v>
      </c>
      <c r="CA32" s="1" t="s">
        <v>974</v>
      </c>
      <c r="CB32" s="1" t="s">
        <v>975</v>
      </c>
      <c r="CC32" s="1" t="s">
        <v>976</v>
      </c>
      <c r="CD32" s="1" t="s">
        <v>977</v>
      </c>
      <c r="CE32" s="1" t="s">
        <v>978</v>
      </c>
      <c r="CF32" s="1" t="s">
        <v>979</v>
      </c>
      <c r="CG32" s="1" t="s">
        <v>980</v>
      </c>
    </row>
    <row r="33" spans="1:85" ht="12.75" x14ac:dyDescent="0.2">
      <c r="A33" s="14">
        <v>41977.611793611104</v>
      </c>
      <c r="B33" s="1">
        <v>3</v>
      </c>
      <c r="C33" s="1">
        <v>3</v>
      </c>
      <c r="D33" s="1">
        <v>4</v>
      </c>
      <c r="E33" s="1">
        <v>1</v>
      </c>
      <c r="F33" s="1">
        <v>4</v>
      </c>
      <c r="G33" s="1">
        <v>5</v>
      </c>
      <c r="H33" s="1">
        <v>3</v>
      </c>
      <c r="I33" s="1">
        <v>5</v>
      </c>
      <c r="J33" s="1">
        <v>4</v>
      </c>
      <c r="K33" s="1">
        <v>2</v>
      </c>
      <c r="L33" s="1">
        <v>1</v>
      </c>
      <c r="M33" s="1">
        <v>2</v>
      </c>
      <c r="N33" s="1">
        <v>4</v>
      </c>
      <c r="O33" s="1">
        <v>3</v>
      </c>
      <c r="P33" s="1">
        <v>5</v>
      </c>
      <c r="Q33" s="1">
        <v>2</v>
      </c>
      <c r="R33" s="1">
        <v>3</v>
      </c>
      <c r="S33" s="1">
        <v>5</v>
      </c>
      <c r="T33" s="1">
        <v>1</v>
      </c>
      <c r="U33" s="1">
        <v>1</v>
      </c>
      <c r="V33" s="1">
        <v>5</v>
      </c>
      <c r="W33" s="1">
        <v>2</v>
      </c>
      <c r="X33" s="1">
        <v>2</v>
      </c>
      <c r="Y33" s="1">
        <v>2</v>
      </c>
      <c r="Z33" s="1">
        <v>3</v>
      </c>
      <c r="AA33" s="1">
        <v>3</v>
      </c>
      <c r="AB33" s="1">
        <v>2</v>
      </c>
      <c r="AC33" s="1">
        <v>3</v>
      </c>
      <c r="AD33" s="1">
        <v>1</v>
      </c>
      <c r="AE33" s="1">
        <v>1</v>
      </c>
      <c r="AF33" s="1">
        <v>2</v>
      </c>
      <c r="AG33" s="1">
        <v>2</v>
      </c>
      <c r="AH33" s="1">
        <v>2</v>
      </c>
      <c r="AI33" s="1">
        <v>3</v>
      </c>
      <c r="AJ33" s="1">
        <v>3</v>
      </c>
      <c r="AK33" s="1">
        <v>4</v>
      </c>
      <c r="AL33" s="1">
        <v>5</v>
      </c>
      <c r="AM33" s="1">
        <v>1</v>
      </c>
      <c r="AN33" s="1">
        <v>4</v>
      </c>
      <c r="AO33" s="1">
        <v>5</v>
      </c>
      <c r="AP33" s="1">
        <v>4</v>
      </c>
      <c r="AQ33" s="1">
        <v>2</v>
      </c>
      <c r="AR33" s="1">
        <v>3</v>
      </c>
      <c r="AS33" s="1">
        <v>3</v>
      </c>
      <c r="AT33" s="1">
        <v>3</v>
      </c>
      <c r="AU33" s="1">
        <v>2</v>
      </c>
      <c r="AV33" s="1">
        <v>4</v>
      </c>
      <c r="AW33" s="1">
        <v>2</v>
      </c>
      <c r="AX33" s="1">
        <v>5</v>
      </c>
      <c r="AY33" s="1">
        <v>2</v>
      </c>
      <c r="AZ33" s="1">
        <v>3</v>
      </c>
      <c r="BA33" s="1">
        <v>4</v>
      </c>
      <c r="BB33" s="1">
        <v>1</v>
      </c>
      <c r="BC33" s="1">
        <v>1</v>
      </c>
      <c r="BD33" s="1">
        <v>5</v>
      </c>
      <c r="BE33" s="1" t="s">
        <v>981</v>
      </c>
      <c r="BF33" s="1" t="s">
        <v>982</v>
      </c>
      <c r="BG33" s="1" t="s">
        <v>983</v>
      </c>
      <c r="BH33" s="1" t="s">
        <v>984</v>
      </c>
      <c r="BI33" s="1" t="s">
        <v>985</v>
      </c>
      <c r="BJ33" s="1" t="s">
        <v>986</v>
      </c>
      <c r="BK33" s="1" t="s">
        <v>987</v>
      </c>
      <c r="BL33" s="1" t="s">
        <v>988</v>
      </c>
      <c r="BM33" s="1" t="s">
        <v>989</v>
      </c>
      <c r="BN33" s="1" t="s">
        <v>990</v>
      </c>
      <c r="BO33" s="1" t="s">
        <v>991</v>
      </c>
      <c r="BP33" s="1" t="s">
        <v>992</v>
      </c>
      <c r="BQ33" s="1" t="s">
        <v>993</v>
      </c>
      <c r="BR33" s="1" t="s">
        <v>994</v>
      </c>
      <c r="BS33" s="1" t="s">
        <v>995</v>
      </c>
      <c r="BT33" s="1" t="s">
        <v>996</v>
      </c>
      <c r="BU33" s="1" t="s">
        <v>997</v>
      </c>
      <c r="BV33" s="1" t="s">
        <v>998</v>
      </c>
      <c r="BX33" s="1" t="s">
        <v>999</v>
      </c>
      <c r="BY33" s="1" t="s">
        <v>1000</v>
      </c>
      <c r="BZ33" s="1" t="s">
        <v>1001</v>
      </c>
      <c r="CA33" s="1" t="s">
        <v>1002</v>
      </c>
      <c r="CB33" s="1" t="s">
        <v>1003</v>
      </c>
      <c r="CC33" s="1" t="s">
        <v>1004</v>
      </c>
      <c r="CD33" s="1" t="s">
        <v>1005</v>
      </c>
      <c r="CE33" s="1" t="s">
        <v>1006</v>
      </c>
      <c r="CF33" s="1" t="s">
        <v>1007</v>
      </c>
      <c r="CG33" s="1" t="s">
        <v>1008</v>
      </c>
    </row>
    <row r="34" spans="1:85" ht="12.75" x14ac:dyDescent="0.2">
      <c r="A34" s="14">
        <v>41977.614547870369</v>
      </c>
      <c r="B34" s="1">
        <v>5</v>
      </c>
      <c r="C34" s="1">
        <v>1</v>
      </c>
      <c r="D34" s="1">
        <v>4</v>
      </c>
      <c r="E34" s="1">
        <v>3</v>
      </c>
      <c r="F34" s="1">
        <v>4</v>
      </c>
      <c r="G34" s="1">
        <v>1</v>
      </c>
      <c r="H34" s="1">
        <v>4</v>
      </c>
      <c r="I34" s="1">
        <v>4</v>
      </c>
      <c r="J34" s="1">
        <v>1</v>
      </c>
      <c r="K34" s="1">
        <v>1</v>
      </c>
      <c r="L34" s="1">
        <v>1</v>
      </c>
      <c r="M34" s="1">
        <v>4</v>
      </c>
      <c r="N34" s="1">
        <v>4</v>
      </c>
      <c r="O34" s="1">
        <v>4</v>
      </c>
      <c r="P34" s="1">
        <v>5</v>
      </c>
      <c r="Q34" s="1">
        <v>5</v>
      </c>
      <c r="R34" s="1">
        <v>3</v>
      </c>
      <c r="S34" s="1">
        <v>5</v>
      </c>
      <c r="T34" s="1">
        <v>1</v>
      </c>
      <c r="U34" s="1">
        <v>1</v>
      </c>
      <c r="V34" s="1">
        <v>5</v>
      </c>
      <c r="W34" s="1">
        <v>5</v>
      </c>
      <c r="X34" s="1">
        <v>4</v>
      </c>
      <c r="Y34" s="1">
        <v>5</v>
      </c>
      <c r="Z34" s="1">
        <v>5</v>
      </c>
      <c r="AA34" s="1">
        <v>5</v>
      </c>
      <c r="AB34" s="1">
        <v>5</v>
      </c>
      <c r="AC34" s="1">
        <v>5</v>
      </c>
      <c r="AD34" s="1">
        <v>5</v>
      </c>
      <c r="AE34" s="1">
        <v>4</v>
      </c>
      <c r="AF34" s="1">
        <v>5</v>
      </c>
      <c r="AG34" s="1">
        <v>5</v>
      </c>
      <c r="AH34" s="1">
        <v>5</v>
      </c>
      <c r="AI34" s="1">
        <v>5</v>
      </c>
      <c r="AJ34" s="1">
        <v>4</v>
      </c>
      <c r="AK34" s="1">
        <v>1</v>
      </c>
      <c r="AL34" s="1">
        <v>4</v>
      </c>
      <c r="AM34" s="1">
        <v>3</v>
      </c>
      <c r="AN34" s="1">
        <v>4</v>
      </c>
      <c r="AO34" s="1">
        <v>1</v>
      </c>
      <c r="AP34" s="1">
        <v>3</v>
      </c>
      <c r="AQ34" s="1">
        <v>4</v>
      </c>
      <c r="AR34" s="1">
        <v>1</v>
      </c>
      <c r="AS34" s="1">
        <v>1</v>
      </c>
      <c r="AT34" s="1">
        <v>1</v>
      </c>
      <c r="AU34" s="1">
        <v>2</v>
      </c>
      <c r="AV34" s="1">
        <v>4</v>
      </c>
      <c r="AW34" s="1">
        <v>4</v>
      </c>
      <c r="AX34" s="1">
        <v>4</v>
      </c>
      <c r="AY34" s="1">
        <v>5</v>
      </c>
      <c r="AZ34" s="1">
        <v>3</v>
      </c>
      <c r="BA34" s="1">
        <v>5</v>
      </c>
      <c r="BB34" s="1">
        <v>1</v>
      </c>
      <c r="BC34" s="1" t="s">
        <v>1009</v>
      </c>
      <c r="BD34" s="1">
        <v>4</v>
      </c>
      <c r="BE34" s="1" t="s">
        <v>1010</v>
      </c>
      <c r="BF34" s="1" t="s">
        <v>1011</v>
      </c>
      <c r="BG34" s="1" t="s">
        <v>1012</v>
      </c>
      <c r="BH34" s="1" t="s">
        <v>1013</v>
      </c>
      <c r="BI34" s="1" t="s">
        <v>1014</v>
      </c>
      <c r="BJ34" s="1" t="s">
        <v>1015</v>
      </c>
      <c r="BK34" s="1" t="s">
        <v>1016</v>
      </c>
      <c r="BL34" s="1" t="s">
        <v>1017</v>
      </c>
      <c r="BM34" s="1" t="s">
        <v>1018</v>
      </c>
      <c r="BN34" s="1" t="s">
        <v>1019</v>
      </c>
      <c r="BO34" s="1" t="s">
        <v>1020</v>
      </c>
      <c r="BP34" s="1" t="s">
        <v>1021</v>
      </c>
      <c r="BQ34" s="1" t="s">
        <v>1022</v>
      </c>
      <c r="BR34" s="1" t="s">
        <v>1023</v>
      </c>
      <c r="BS34" s="1" t="s">
        <v>1024</v>
      </c>
      <c r="BT34" s="1" t="s">
        <v>1025</v>
      </c>
      <c r="BU34" s="1" t="s">
        <v>1026</v>
      </c>
      <c r="BV34" s="1" t="s">
        <v>1027</v>
      </c>
      <c r="BW34" s="1" t="s">
        <v>1028</v>
      </c>
      <c r="BX34" s="1" t="s">
        <v>1029</v>
      </c>
      <c r="BY34" s="1" t="s">
        <v>1030</v>
      </c>
      <c r="BZ34" s="1" t="s">
        <v>1031</v>
      </c>
      <c r="CA34" s="1" t="s">
        <v>1032</v>
      </c>
      <c r="CB34" s="1" t="s">
        <v>1033</v>
      </c>
      <c r="CC34" s="1" t="s">
        <v>1034</v>
      </c>
      <c r="CD34" s="1" t="s">
        <v>1035</v>
      </c>
      <c r="CE34" s="1" t="s">
        <v>1036</v>
      </c>
      <c r="CF34" s="1" t="s">
        <v>1037</v>
      </c>
      <c r="CG34" s="1" t="s">
        <v>1038</v>
      </c>
    </row>
    <row r="35" spans="1:85" ht="12.75" x14ac:dyDescent="0.2">
      <c r="A35" s="14">
        <v>41977.619212245372</v>
      </c>
      <c r="B35" s="1">
        <v>3</v>
      </c>
      <c r="C35" s="1">
        <v>2</v>
      </c>
      <c r="D35" s="1">
        <v>2</v>
      </c>
      <c r="E35" s="1">
        <v>3</v>
      </c>
      <c r="F35" s="1">
        <v>3</v>
      </c>
      <c r="G35" s="1">
        <v>2</v>
      </c>
      <c r="H35" s="1">
        <v>3</v>
      </c>
      <c r="I35" s="1">
        <v>2</v>
      </c>
      <c r="J35" s="1">
        <v>4</v>
      </c>
      <c r="K35" s="1">
        <v>3</v>
      </c>
      <c r="L35" s="1">
        <v>3</v>
      </c>
      <c r="M35" s="1">
        <v>2</v>
      </c>
      <c r="N35" s="1">
        <v>3</v>
      </c>
      <c r="O35" s="1">
        <v>5</v>
      </c>
      <c r="P35" s="1">
        <v>2</v>
      </c>
      <c r="Q35" s="1">
        <v>4</v>
      </c>
      <c r="R35" s="1">
        <v>4</v>
      </c>
      <c r="S35" s="1">
        <v>5</v>
      </c>
      <c r="T35" s="1">
        <v>1</v>
      </c>
      <c r="U35" s="1">
        <v>5</v>
      </c>
      <c r="V35" s="1">
        <v>4</v>
      </c>
      <c r="W35" s="1">
        <v>3</v>
      </c>
      <c r="X35" s="1">
        <v>2</v>
      </c>
      <c r="Y35" s="1">
        <v>4</v>
      </c>
      <c r="Z35" s="1">
        <v>3</v>
      </c>
      <c r="AA35" s="1">
        <v>4</v>
      </c>
      <c r="AB35" s="1">
        <v>3</v>
      </c>
      <c r="AC35" s="1">
        <v>2</v>
      </c>
      <c r="AD35" s="1">
        <v>4</v>
      </c>
      <c r="AE35" s="1">
        <v>3</v>
      </c>
      <c r="AF35" s="1">
        <v>5</v>
      </c>
      <c r="AG35" s="1">
        <v>4</v>
      </c>
      <c r="AH35" s="1">
        <v>4</v>
      </c>
      <c r="AI35" s="1">
        <v>2</v>
      </c>
      <c r="AJ35" s="1">
        <v>2</v>
      </c>
      <c r="AK35" s="1">
        <v>4</v>
      </c>
      <c r="AL35" s="1">
        <v>2</v>
      </c>
      <c r="AM35" s="1">
        <v>5</v>
      </c>
      <c r="AN35" s="1">
        <v>3</v>
      </c>
      <c r="AO35" s="1">
        <v>3</v>
      </c>
      <c r="AP35" s="1">
        <v>2</v>
      </c>
      <c r="AQ35" s="1">
        <v>2</v>
      </c>
      <c r="AR35" s="1">
        <v>3</v>
      </c>
      <c r="AS35" s="1">
        <v>3</v>
      </c>
      <c r="AT35" s="1">
        <v>2</v>
      </c>
      <c r="AU35" s="1">
        <v>3</v>
      </c>
      <c r="AV35" s="1">
        <v>3</v>
      </c>
      <c r="AW35" s="1">
        <v>4</v>
      </c>
      <c r="AX35" s="1">
        <v>2</v>
      </c>
      <c r="AY35" s="1">
        <v>4</v>
      </c>
      <c r="AZ35" s="1">
        <v>4</v>
      </c>
      <c r="BA35" s="1">
        <v>5</v>
      </c>
      <c r="BB35" s="1">
        <v>1</v>
      </c>
      <c r="BC35" s="1">
        <v>4</v>
      </c>
      <c r="BD35" s="1">
        <v>5</v>
      </c>
      <c r="BE35" s="1" t="s">
        <v>1039</v>
      </c>
      <c r="BF35" s="1" t="s">
        <v>1040</v>
      </c>
      <c r="BG35" s="1" t="s">
        <v>1041</v>
      </c>
      <c r="BH35" s="1" t="s">
        <v>1042</v>
      </c>
      <c r="BI35" s="1" t="s">
        <v>1043</v>
      </c>
      <c r="BJ35" s="1" t="s">
        <v>1044</v>
      </c>
      <c r="BK35" s="1" t="s">
        <v>1045</v>
      </c>
      <c r="BL35" s="1" t="s">
        <v>1046</v>
      </c>
      <c r="BM35" s="1" t="s">
        <v>1047</v>
      </c>
      <c r="BN35" s="1" t="s">
        <v>1048</v>
      </c>
      <c r="BO35" s="1" t="s">
        <v>1049</v>
      </c>
      <c r="BP35" s="1" t="s">
        <v>1050</v>
      </c>
      <c r="BQ35" s="1" t="s">
        <v>1051</v>
      </c>
      <c r="BR35" s="1" t="s">
        <v>1052</v>
      </c>
      <c r="BS35" s="1" t="s">
        <v>1053</v>
      </c>
      <c r="BT35" s="1" t="s">
        <v>1054</v>
      </c>
      <c r="BU35" s="1" t="s">
        <v>1055</v>
      </c>
      <c r="BV35" s="1" t="s">
        <v>1056</v>
      </c>
      <c r="BW35" s="1" t="s">
        <v>1057</v>
      </c>
      <c r="BX35" s="1" t="s">
        <v>1058</v>
      </c>
      <c r="BY35" s="1" t="s">
        <v>1059</v>
      </c>
      <c r="BZ35" s="1" t="s">
        <v>1060</v>
      </c>
      <c r="CA35" s="1" t="s">
        <v>1061</v>
      </c>
      <c r="CB35" s="1" t="s">
        <v>1062</v>
      </c>
      <c r="CC35" s="1" t="s">
        <v>1063</v>
      </c>
      <c r="CD35" s="1" t="s">
        <v>1064</v>
      </c>
      <c r="CE35" s="1" t="s">
        <v>1065</v>
      </c>
      <c r="CF35" s="1" t="s">
        <v>1066</v>
      </c>
      <c r="CG35" s="1" t="s">
        <v>1067</v>
      </c>
    </row>
    <row r="36" spans="1:85" ht="12.75" x14ac:dyDescent="0.2">
      <c r="A36" s="14">
        <v>41977.620704282403</v>
      </c>
      <c r="B36" s="1">
        <v>4</v>
      </c>
      <c r="C36" s="1">
        <v>3</v>
      </c>
      <c r="D36" s="1">
        <v>4</v>
      </c>
      <c r="E36" s="1">
        <v>3</v>
      </c>
      <c r="F36" s="1">
        <v>5</v>
      </c>
      <c r="G36" s="1">
        <v>3</v>
      </c>
      <c r="H36" s="1">
        <v>4</v>
      </c>
      <c r="I36" s="1">
        <v>4</v>
      </c>
      <c r="J36" s="1">
        <v>4</v>
      </c>
      <c r="K36" s="1">
        <v>4</v>
      </c>
      <c r="L36" s="1">
        <v>4</v>
      </c>
      <c r="M36" s="1">
        <v>4</v>
      </c>
      <c r="N36" s="1">
        <v>4</v>
      </c>
      <c r="O36" s="1">
        <v>4</v>
      </c>
      <c r="P36" s="1">
        <v>4</v>
      </c>
      <c r="Q36" s="1">
        <v>3</v>
      </c>
      <c r="R36" s="1">
        <v>5</v>
      </c>
      <c r="S36" s="1">
        <v>4</v>
      </c>
      <c r="T36" s="1">
        <v>2</v>
      </c>
      <c r="U36" s="1">
        <v>3</v>
      </c>
      <c r="V36" s="1">
        <v>5</v>
      </c>
      <c r="W36" s="1">
        <v>2</v>
      </c>
      <c r="X36" s="1">
        <v>2</v>
      </c>
      <c r="Y36" s="1">
        <v>4</v>
      </c>
      <c r="Z36" s="1">
        <v>3</v>
      </c>
      <c r="AA36" s="1">
        <v>4</v>
      </c>
      <c r="AB36" s="1">
        <v>2</v>
      </c>
      <c r="AC36" s="1">
        <v>4</v>
      </c>
      <c r="AD36" s="1">
        <v>3</v>
      </c>
      <c r="AE36" s="1">
        <v>3</v>
      </c>
      <c r="AF36" s="1">
        <v>3</v>
      </c>
      <c r="AG36" s="1">
        <v>3</v>
      </c>
      <c r="AH36" s="1">
        <v>3</v>
      </c>
      <c r="AI36" s="1">
        <v>2</v>
      </c>
      <c r="AJ36" s="1">
        <v>3</v>
      </c>
      <c r="AK36" s="1">
        <v>4</v>
      </c>
      <c r="AL36" s="1">
        <v>3</v>
      </c>
      <c r="AM36" s="1">
        <v>2</v>
      </c>
      <c r="AN36" s="1">
        <v>5</v>
      </c>
      <c r="AO36" s="1">
        <v>5</v>
      </c>
      <c r="AP36" s="1">
        <v>3</v>
      </c>
      <c r="AQ36" s="1">
        <v>4</v>
      </c>
      <c r="AR36" s="1">
        <v>4</v>
      </c>
      <c r="AS36" s="1">
        <v>4</v>
      </c>
      <c r="AT36" s="1">
        <v>4</v>
      </c>
      <c r="AU36" s="1">
        <v>3</v>
      </c>
      <c r="AV36" s="1">
        <v>4</v>
      </c>
      <c r="AW36" s="1">
        <v>5</v>
      </c>
      <c r="AX36" s="1">
        <v>4</v>
      </c>
      <c r="AY36" s="1">
        <v>3</v>
      </c>
      <c r="AZ36" s="1">
        <v>4</v>
      </c>
      <c r="BA36" s="1">
        <v>5</v>
      </c>
      <c r="BB36" s="1">
        <v>2</v>
      </c>
      <c r="BC36" s="1">
        <v>3</v>
      </c>
      <c r="BD36" s="1">
        <v>5</v>
      </c>
      <c r="BE36" s="1" t="s">
        <v>1068</v>
      </c>
      <c r="BF36" s="1" t="s">
        <v>1069</v>
      </c>
      <c r="BG36" s="1" t="s">
        <v>1070</v>
      </c>
      <c r="BH36" s="1" t="s">
        <v>1071</v>
      </c>
      <c r="BI36" s="1" t="s">
        <v>1072</v>
      </c>
      <c r="BJ36" s="1" t="s">
        <v>1073</v>
      </c>
      <c r="BK36" s="1" t="s">
        <v>1074</v>
      </c>
      <c r="BL36" s="1" t="s">
        <v>1075</v>
      </c>
      <c r="BM36" s="1" t="s">
        <v>1076</v>
      </c>
      <c r="BN36" s="1" t="s">
        <v>1077</v>
      </c>
      <c r="BO36" s="1" t="s">
        <v>1078</v>
      </c>
      <c r="BP36" s="1" t="s">
        <v>1079</v>
      </c>
      <c r="BQ36" s="1" t="s">
        <v>1080</v>
      </c>
      <c r="BR36" s="1" t="s">
        <v>1081</v>
      </c>
      <c r="BS36" s="1" t="s">
        <v>1082</v>
      </c>
      <c r="BT36" s="1" t="s">
        <v>1083</v>
      </c>
      <c r="BU36" s="1" t="s">
        <v>1084</v>
      </c>
      <c r="BV36" s="1" t="s">
        <v>1085</v>
      </c>
      <c r="BX36" s="1" t="s">
        <v>1086</v>
      </c>
      <c r="BY36" s="1" t="s">
        <v>1087</v>
      </c>
      <c r="BZ36" s="1" t="s">
        <v>1088</v>
      </c>
      <c r="CA36" s="1" t="s">
        <v>1089</v>
      </c>
      <c r="CB36" s="1" t="s">
        <v>1090</v>
      </c>
      <c r="CC36" s="1" t="s">
        <v>1091</v>
      </c>
      <c r="CD36" s="1" t="s">
        <v>1092</v>
      </c>
      <c r="CE36" s="1" t="s">
        <v>1093</v>
      </c>
      <c r="CF36" s="1" t="s">
        <v>1094</v>
      </c>
      <c r="CG36" s="1" t="s">
        <v>1095</v>
      </c>
    </row>
    <row r="37" spans="1:85" ht="12.75" x14ac:dyDescent="0.2">
      <c r="A37" s="14">
        <v>41977.621414085654</v>
      </c>
      <c r="B37" s="1">
        <v>3</v>
      </c>
      <c r="C37" s="1">
        <v>5</v>
      </c>
      <c r="D37" s="1">
        <v>2</v>
      </c>
      <c r="E37" s="1">
        <v>2</v>
      </c>
      <c r="F37" s="1">
        <v>3</v>
      </c>
      <c r="G37" s="1">
        <v>4</v>
      </c>
      <c r="H37" s="1">
        <v>3</v>
      </c>
      <c r="I37" s="1">
        <v>4</v>
      </c>
      <c r="J37" s="1">
        <v>2</v>
      </c>
      <c r="K37" s="1">
        <v>2</v>
      </c>
      <c r="L37" s="1">
        <v>2</v>
      </c>
      <c r="M37" s="1">
        <v>4</v>
      </c>
      <c r="N37" s="1">
        <v>3</v>
      </c>
      <c r="O37" s="1">
        <v>4</v>
      </c>
      <c r="P37" s="1">
        <v>4</v>
      </c>
      <c r="Q37" s="1">
        <v>3</v>
      </c>
      <c r="R37" s="1">
        <v>4</v>
      </c>
      <c r="S37" s="1">
        <v>2</v>
      </c>
      <c r="T37" s="1">
        <v>2</v>
      </c>
      <c r="U37" s="1">
        <v>2</v>
      </c>
      <c r="V37" s="1">
        <v>4</v>
      </c>
      <c r="W37" s="1">
        <v>4</v>
      </c>
      <c r="X37" s="1">
        <v>3</v>
      </c>
      <c r="Y37" s="1">
        <v>4</v>
      </c>
      <c r="Z37" s="1">
        <v>3</v>
      </c>
      <c r="AA37" s="1">
        <v>3</v>
      </c>
      <c r="AB37" s="1">
        <v>1</v>
      </c>
      <c r="AC37" s="1">
        <v>4</v>
      </c>
      <c r="AD37" s="1">
        <v>1</v>
      </c>
      <c r="AE37" s="1">
        <v>4</v>
      </c>
      <c r="AF37" s="1">
        <v>4</v>
      </c>
      <c r="AG37" s="1">
        <v>3</v>
      </c>
      <c r="AH37" s="1">
        <v>4</v>
      </c>
      <c r="AI37" s="1">
        <v>4</v>
      </c>
      <c r="AJ37" s="1">
        <v>2</v>
      </c>
      <c r="AK37" s="1">
        <v>4</v>
      </c>
      <c r="AL37" s="1">
        <v>4</v>
      </c>
      <c r="AM37" s="1">
        <v>2</v>
      </c>
      <c r="AN37" s="1">
        <v>4</v>
      </c>
      <c r="AO37" s="1">
        <v>4</v>
      </c>
      <c r="AP37" s="1">
        <v>3</v>
      </c>
      <c r="AQ37" s="1">
        <v>4</v>
      </c>
      <c r="AR37" s="1">
        <v>2</v>
      </c>
      <c r="AS37" s="1">
        <v>2</v>
      </c>
      <c r="AT37" s="1">
        <v>4</v>
      </c>
      <c r="AU37" s="1">
        <v>2</v>
      </c>
      <c r="AV37" s="1">
        <v>2</v>
      </c>
      <c r="AW37" s="1">
        <v>4</v>
      </c>
      <c r="AX37" s="1">
        <v>3</v>
      </c>
      <c r="AY37" s="1">
        <v>2</v>
      </c>
      <c r="AZ37" s="1">
        <v>2</v>
      </c>
      <c r="BA37" s="1">
        <v>2</v>
      </c>
      <c r="BB37" s="1">
        <v>3</v>
      </c>
      <c r="BC37" s="1">
        <v>3</v>
      </c>
      <c r="BD37" s="1">
        <v>3</v>
      </c>
      <c r="BE37" s="1" t="s">
        <v>1096</v>
      </c>
      <c r="BF37" s="1" t="s">
        <v>1097</v>
      </c>
      <c r="BG37" s="1" t="s">
        <v>1098</v>
      </c>
      <c r="BH37" s="1" t="s">
        <v>1099</v>
      </c>
      <c r="BI37" s="1" t="s">
        <v>1100</v>
      </c>
      <c r="BJ37" s="1" t="s">
        <v>1101</v>
      </c>
      <c r="BK37" s="1" t="s">
        <v>1102</v>
      </c>
      <c r="BL37" s="1" t="s">
        <v>1103</v>
      </c>
      <c r="BM37" s="1" t="s">
        <v>1104</v>
      </c>
      <c r="BN37" s="1" t="s">
        <v>1105</v>
      </c>
      <c r="BO37" s="1" t="s">
        <v>1106</v>
      </c>
      <c r="BP37" s="1" t="s">
        <v>1107</v>
      </c>
      <c r="BQ37" s="1" t="s">
        <v>1108</v>
      </c>
      <c r="BR37" s="1" t="s">
        <v>1109</v>
      </c>
      <c r="BS37" s="1" t="s">
        <v>1110</v>
      </c>
      <c r="BT37" s="1" t="s">
        <v>1111</v>
      </c>
      <c r="BU37" s="1" t="s">
        <v>1112</v>
      </c>
      <c r="BV37" s="1" t="s">
        <v>1113</v>
      </c>
      <c r="BW37" s="1" t="s">
        <v>1114</v>
      </c>
      <c r="BX37" s="1" t="s">
        <v>1115</v>
      </c>
      <c r="BY37" s="1" t="s">
        <v>1116</v>
      </c>
      <c r="BZ37" s="1" t="s">
        <v>1117</v>
      </c>
      <c r="CA37" s="1" t="s">
        <v>1118</v>
      </c>
      <c r="CB37" s="1" t="s">
        <v>1119</v>
      </c>
      <c r="CD37" s="1" t="s">
        <v>1120</v>
      </c>
      <c r="CE37" s="1" t="s">
        <v>1121</v>
      </c>
      <c r="CF37" s="1" t="s">
        <v>1122</v>
      </c>
      <c r="CG37" s="1" t="s">
        <v>1123</v>
      </c>
    </row>
    <row r="38" spans="1:85" ht="12.75" x14ac:dyDescent="0.2">
      <c r="A38" s="14">
        <v>41977.643906122685</v>
      </c>
      <c r="B38" s="1">
        <v>3</v>
      </c>
      <c r="C38" s="1">
        <v>5</v>
      </c>
      <c r="D38" s="1">
        <v>2</v>
      </c>
      <c r="E38" s="1">
        <v>2</v>
      </c>
      <c r="F38" s="1">
        <v>5</v>
      </c>
      <c r="G38" s="1">
        <v>5</v>
      </c>
      <c r="H38" s="1">
        <v>4</v>
      </c>
      <c r="I38" s="1">
        <v>5</v>
      </c>
      <c r="J38" s="1">
        <v>4</v>
      </c>
      <c r="K38" s="1">
        <v>5</v>
      </c>
      <c r="L38" s="1">
        <v>3</v>
      </c>
      <c r="M38" s="1">
        <v>3</v>
      </c>
      <c r="N38" s="1">
        <v>3</v>
      </c>
      <c r="O38" s="1">
        <v>4</v>
      </c>
      <c r="P38" s="1">
        <v>4</v>
      </c>
      <c r="Q38" s="1">
        <v>4</v>
      </c>
      <c r="R38" s="1">
        <v>3</v>
      </c>
      <c r="S38" s="1">
        <v>4</v>
      </c>
      <c r="T38" s="1">
        <v>2</v>
      </c>
      <c r="U38" s="1">
        <v>4</v>
      </c>
      <c r="V38" s="1">
        <v>4</v>
      </c>
      <c r="W38" s="1">
        <v>5</v>
      </c>
      <c r="X38" s="1">
        <v>5</v>
      </c>
      <c r="Y38" s="1">
        <v>4</v>
      </c>
      <c r="Z38" s="1">
        <v>5</v>
      </c>
      <c r="AA38" s="1">
        <v>5</v>
      </c>
      <c r="AB38" s="1">
        <v>5</v>
      </c>
      <c r="AC38" s="1">
        <v>4</v>
      </c>
      <c r="AD38" s="1">
        <v>4</v>
      </c>
      <c r="AE38" s="1">
        <v>4</v>
      </c>
      <c r="AF38" s="1">
        <v>5</v>
      </c>
      <c r="AG38" s="1">
        <v>5</v>
      </c>
      <c r="AH38" s="1">
        <v>5</v>
      </c>
      <c r="AI38" s="1">
        <v>5</v>
      </c>
      <c r="AJ38" s="1">
        <v>3</v>
      </c>
      <c r="AK38" s="1">
        <v>5</v>
      </c>
      <c r="AL38" s="1">
        <v>3</v>
      </c>
      <c r="AM38" s="1">
        <v>3</v>
      </c>
      <c r="AN38" s="1">
        <v>5</v>
      </c>
      <c r="AO38" s="1">
        <v>5</v>
      </c>
      <c r="AP38" s="1">
        <v>4</v>
      </c>
      <c r="AQ38" s="1">
        <v>5</v>
      </c>
      <c r="AR38" s="1">
        <v>3</v>
      </c>
      <c r="AS38" s="1">
        <v>5</v>
      </c>
      <c r="AT38" s="1">
        <v>4</v>
      </c>
      <c r="AU38" s="1">
        <v>4</v>
      </c>
      <c r="AV38" s="1">
        <v>3</v>
      </c>
      <c r="AW38" s="1">
        <v>4</v>
      </c>
      <c r="AX38" s="1">
        <v>4</v>
      </c>
      <c r="AY38" s="1">
        <v>5</v>
      </c>
      <c r="AZ38" s="1">
        <v>4</v>
      </c>
      <c r="BA38" s="1">
        <v>4</v>
      </c>
      <c r="BB38" s="1">
        <v>3</v>
      </c>
      <c r="BC38" s="1">
        <v>4</v>
      </c>
      <c r="BD38" s="1">
        <v>5</v>
      </c>
      <c r="BE38" s="1" t="s">
        <v>1124</v>
      </c>
      <c r="BF38" s="1" t="s">
        <v>1125</v>
      </c>
      <c r="BG38" s="1" t="s">
        <v>1126</v>
      </c>
      <c r="BH38" s="1" t="s">
        <v>1127</v>
      </c>
      <c r="BI38" s="1" t="s">
        <v>1128</v>
      </c>
      <c r="BJ38" s="1" t="s">
        <v>1129</v>
      </c>
      <c r="BK38" s="1" t="s">
        <v>1130</v>
      </c>
      <c r="BL38" s="1" t="s">
        <v>1131</v>
      </c>
      <c r="BM38" s="1" t="s">
        <v>1132</v>
      </c>
      <c r="BN38" s="1" t="s">
        <v>1133</v>
      </c>
      <c r="BO38" s="1" t="s">
        <v>1134</v>
      </c>
      <c r="BP38" s="1" t="s">
        <v>1135</v>
      </c>
      <c r="BQ38" s="1" t="s">
        <v>1136</v>
      </c>
      <c r="BR38" s="1" t="s">
        <v>1137</v>
      </c>
      <c r="BS38" s="1" t="s">
        <v>1138</v>
      </c>
      <c r="BT38" s="1" t="s">
        <v>1139</v>
      </c>
      <c r="BU38" s="1" t="s">
        <v>1140</v>
      </c>
      <c r="BV38" s="1" t="s">
        <v>1141</v>
      </c>
      <c r="BW38" s="1" t="s">
        <v>1142</v>
      </c>
      <c r="BX38" s="1" t="s">
        <v>1143</v>
      </c>
      <c r="BY38" s="1" t="s">
        <v>1144</v>
      </c>
      <c r="BZ38" s="1" t="s">
        <v>1145</v>
      </c>
      <c r="CA38" s="1" t="s">
        <v>1146</v>
      </c>
      <c r="CB38" s="1" t="s">
        <v>1147</v>
      </c>
      <c r="CC38" s="1" t="s">
        <v>1148</v>
      </c>
      <c r="CD38" s="1" t="s">
        <v>1149</v>
      </c>
      <c r="CE38" s="1" t="s">
        <v>1150</v>
      </c>
      <c r="CF38" s="1" t="s">
        <v>1151</v>
      </c>
      <c r="CG38" s="1" t="s">
        <v>1152</v>
      </c>
    </row>
    <row r="39" spans="1:85" ht="12.75" x14ac:dyDescent="0.2">
      <c r="A39" s="14">
        <v>41977.647389432874</v>
      </c>
      <c r="B39" s="1">
        <v>3</v>
      </c>
      <c r="C39" s="1">
        <v>1</v>
      </c>
      <c r="D39" s="1">
        <v>3</v>
      </c>
      <c r="E39" s="1">
        <v>1</v>
      </c>
      <c r="F39" s="1">
        <v>5</v>
      </c>
      <c r="G39" s="1">
        <v>4</v>
      </c>
      <c r="H39" s="1">
        <v>4</v>
      </c>
      <c r="I39" s="1">
        <v>2</v>
      </c>
      <c r="J39" s="1">
        <v>3</v>
      </c>
      <c r="K39" s="1">
        <v>2</v>
      </c>
      <c r="L39" s="1">
        <v>4</v>
      </c>
      <c r="M39" s="1">
        <v>5</v>
      </c>
      <c r="N39" s="1">
        <v>2</v>
      </c>
      <c r="O39" s="1">
        <v>3</v>
      </c>
      <c r="P39" s="1">
        <v>3</v>
      </c>
      <c r="Q39" s="1">
        <v>2</v>
      </c>
      <c r="R39" s="1">
        <v>5</v>
      </c>
      <c r="S39" s="1">
        <v>4</v>
      </c>
      <c r="T39" s="1">
        <v>1</v>
      </c>
      <c r="U39" s="1">
        <v>4</v>
      </c>
      <c r="V39" s="1">
        <v>4</v>
      </c>
      <c r="W39" s="1">
        <v>4</v>
      </c>
      <c r="X39" s="1">
        <v>4</v>
      </c>
      <c r="Y39" s="1">
        <v>3</v>
      </c>
      <c r="Z39" s="1">
        <v>2</v>
      </c>
      <c r="AA39" s="1">
        <v>3</v>
      </c>
      <c r="AB39" s="1">
        <v>4</v>
      </c>
      <c r="AC39" s="1">
        <v>3</v>
      </c>
      <c r="AD39" s="1">
        <v>2</v>
      </c>
      <c r="AE39" s="1">
        <v>3</v>
      </c>
      <c r="AF39" s="1">
        <v>4</v>
      </c>
      <c r="AG39" s="1">
        <v>4</v>
      </c>
      <c r="AH39" s="1">
        <v>4</v>
      </c>
      <c r="AI39" s="1">
        <v>3</v>
      </c>
      <c r="AJ39" s="1">
        <v>3</v>
      </c>
      <c r="AK39" s="1">
        <v>3</v>
      </c>
      <c r="AL39" s="1">
        <v>2</v>
      </c>
      <c r="AM39" s="1">
        <v>3</v>
      </c>
      <c r="AN39" s="1">
        <v>5</v>
      </c>
      <c r="AO39" s="1">
        <v>4</v>
      </c>
      <c r="AP39" s="1">
        <v>4</v>
      </c>
      <c r="AQ39" s="1">
        <v>2</v>
      </c>
      <c r="AR39" s="1">
        <v>2</v>
      </c>
      <c r="AS39" s="1">
        <v>2</v>
      </c>
      <c r="AT39" s="1">
        <v>5</v>
      </c>
      <c r="AU39" s="1">
        <v>5</v>
      </c>
      <c r="AV39" s="1">
        <v>3</v>
      </c>
      <c r="AW39" s="1">
        <v>3</v>
      </c>
      <c r="AX39" s="1">
        <v>4</v>
      </c>
      <c r="AY39" s="1">
        <v>3</v>
      </c>
      <c r="AZ39" s="1">
        <v>5</v>
      </c>
      <c r="BA39" s="1">
        <v>4</v>
      </c>
      <c r="BB39" s="1">
        <v>1</v>
      </c>
      <c r="BC39" s="1">
        <v>4</v>
      </c>
      <c r="BD39" s="1">
        <v>4</v>
      </c>
      <c r="BE39" s="1" t="s">
        <v>1153</v>
      </c>
      <c r="BF39" s="1" t="s">
        <v>1154</v>
      </c>
      <c r="BG39" s="1" t="s">
        <v>1155</v>
      </c>
      <c r="BH39" s="1" t="s">
        <v>1156</v>
      </c>
      <c r="BI39" s="1" t="s">
        <v>1157</v>
      </c>
      <c r="BJ39" s="1" t="s">
        <v>1158</v>
      </c>
      <c r="BK39" s="1" t="s">
        <v>1159</v>
      </c>
      <c r="BL39" s="1" t="s">
        <v>1160</v>
      </c>
      <c r="BM39" s="1" t="s">
        <v>1161</v>
      </c>
      <c r="BN39" s="1" t="s">
        <v>1162</v>
      </c>
      <c r="BO39" s="1" t="s">
        <v>1163</v>
      </c>
      <c r="BP39" s="1" t="s">
        <v>1164</v>
      </c>
      <c r="BQ39" s="1" t="s">
        <v>1165</v>
      </c>
      <c r="BR39" s="1" t="s">
        <v>1166</v>
      </c>
      <c r="BS39" s="1" t="s">
        <v>1167</v>
      </c>
      <c r="BT39" s="1" t="s">
        <v>1168</v>
      </c>
      <c r="BU39" s="1" t="s">
        <v>1169</v>
      </c>
      <c r="BV39" s="1" t="s">
        <v>1170</v>
      </c>
      <c r="BW39" s="1" t="s">
        <v>1171</v>
      </c>
      <c r="BX39" s="1" t="s">
        <v>1172</v>
      </c>
      <c r="BY39" s="1" t="s">
        <v>1173</v>
      </c>
      <c r="BZ39" s="1" t="s">
        <v>1174</v>
      </c>
      <c r="CA39" s="1" t="s">
        <v>1175</v>
      </c>
      <c r="CB39" s="1" t="s">
        <v>1176</v>
      </c>
      <c r="CC39" s="1" t="s">
        <v>1177</v>
      </c>
      <c r="CD39" s="1" t="s">
        <v>1178</v>
      </c>
      <c r="CE39" s="1" t="s">
        <v>1179</v>
      </c>
      <c r="CF39" s="1" t="s">
        <v>1180</v>
      </c>
      <c r="CG39" s="1" t="s">
        <v>1181</v>
      </c>
    </row>
    <row r="40" spans="1:85" ht="12.75" x14ac:dyDescent="0.2">
      <c r="A40" s="14">
        <v>41977.653407465281</v>
      </c>
      <c r="B40" s="1">
        <v>2</v>
      </c>
      <c r="C40" s="1">
        <v>4</v>
      </c>
      <c r="D40" s="1">
        <v>4</v>
      </c>
      <c r="E40" s="1">
        <v>2</v>
      </c>
      <c r="F40" s="1">
        <v>4</v>
      </c>
      <c r="G40" s="1">
        <v>4</v>
      </c>
      <c r="H40" s="1">
        <v>5</v>
      </c>
      <c r="I40" s="1">
        <v>3</v>
      </c>
      <c r="J40" s="1">
        <v>2</v>
      </c>
      <c r="K40" s="1">
        <v>2</v>
      </c>
      <c r="L40" s="1">
        <v>3</v>
      </c>
      <c r="M40" s="1">
        <v>2</v>
      </c>
      <c r="N40" s="1">
        <v>1</v>
      </c>
      <c r="O40" s="1">
        <v>4</v>
      </c>
      <c r="P40" s="1">
        <v>4</v>
      </c>
      <c r="Q40" s="1">
        <v>3</v>
      </c>
      <c r="R40" s="1">
        <v>1</v>
      </c>
      <c r="S40" s="1">
        <v>5</v>
      </c>
      <c r="T40" s="1">
        <v>1</v>
      </c>
      <c r="U40" s="1">
        <v>2</v>
      </c>
      <c r="V40" s="1">
        <v>5</v>
      </c>
      <c r="W40" s="1">
        <v>2</v>
      </c>
      <c r="X40" s="1">
        <v>2</v>
      </c>
      <c r="Y40" s="1">
        <v>4</v>
      </c>
      <c r="Z40" s="1">
        <v>3</v>
      </c>
      <c r="AA40" s="1">
        <v>3</v>
      </c>
      <c r="AB40" s="1">
        <v>1</v>
      </c>
      <c r="AC40" s="1">
        <v>4</v>
      </c>
      <c r="AD40" s="1">
        <v>4</v>
      </c>
      <c r="AE40" s="1">
        <v>1</v>
      </c>
      <c r="AF40" s="1">
        <v>2</v>
      </c>
      <c r="AG40" s="1">
        <v>4</v>
      </c>
      <c r="AH40" s="1">
        <v>3</v>
      </c>
      <c r="AI40" s="1">
        <v>1</v>
      </c>
      <c r="AJ40" s="1">
        <v>1</v>
      </c>
      <c r="AK40" s="1">
        <v>4</v>
      </c>
      <c r="AL40" s="1">
        <v>4</v>
      </c>
      <c r="AM40" s="1">
        <v>1</v>
      </c>
      <c r="AN40" s="1">
        <v>3</v>
      </c>
      <c r="AO40" s="1">
        <v>5</v>
      </c>
      <c r="AP40" s="1">
        <v>4</v>
      </c>
      <c r="AQ40" s="1">
        <v>4</v>
      </c>
      <c r="AR40" s="1">
        <v>2</v>
      </c>
      <c r="AS40" s="1">
        <v>2</v>
      </c>
      <c r="AT40" s="1">
        <v>4</v>
      </c>
      <c r="AU40" s="1">
        <v>1</v>
      </c>
      <c r="AV40" s="1">
        <v>1</v>
      </c>
      <c r="AW40" s="1">
        <v>2</v>
      </c>
      <c r="AX40" s="1">
        <v>4</v>
      </c>
      <c r="AY40" s="1">
        <v>3</v>
      </c>
      <c r="AZ40" s="1">
        <v>1</v>
      </c>
      <c r="BA40" s="1">
        <v>5</v>
      </c>
      <c r="BB40" s="1">
        <v>2</v>
      </c>
      <c r="BC40" s="1">
        <v>2</v>
      </c>
      <c r="BD40" s="1">
        <v>5</v>
      </c>
      <c r="BE40" s="1" t="s">
        <v>1182</v>
      </c>
      <c r="BF40" s="1" t="s">
        <v>1183</v>
      </c>
      <c r="BG40" s="1" t="s">
        <v>1184</v>
      </c>
      <c r="BH40" s="1" t="s">
        <v>1185</v>
      </c>
      <c r="BI40" s="1" t="s">
        <v>1186</v>
      </c>
      <c r="BJ40" s="1" t="s">
        <v>1187</v>
      </c>
      <c r="BK40" s="1" t="s">
        <v>1188</v>
      </c>
      <c r="BL40" s="1" t="s">
        <v>1189</v>
      </c>
      <c r="BM40" s="1" t="s">
        <v>1190</v>
      </c>
      <c r="BN40" s="1" t="s">
        <v>1191</v>
      </c>
      <c r="BO40" s="1" t="s">
        <v>1192</v>
      </c>
      <c r="BP40" s="1" t="s">
        <v>1193</v>
      </c>
      <c r="BQ40" s="1" t="s">
        <v>1194</v>
      </c>
      <c r="BR40" s="1" t="s">
        <v>1195</v>
      </c>
      <c r="BS40" s="1" t="s">
        <v>1196</v>
      </c>
      <c r="BT40" s="1" t="s">
        <v>1197</v>
      </c>
      <c r="BU40" s="1" t="s">
        <v>1198</v>
      </c>
      <c r="BV40" s="1" t="s">
        <v>1199</v>
      </c>
      <c r="BW40" s="1" t="s">
        <v>1200</v>
      </c>
      <c r="BX40" s="1" t="s">
        <v>1201</v>
      </c>
      <c r="BY40" s="1" t="s">
        <v>1202</v>
      </c>
      <c r="BZ40" s="1" t="s">
        <v>1203</v>
      </c>
      <c r="CA40" s="1" t="s">
        <v>1204</v>
      </c>
      <c r="CB40" s="1" t="s">
        <v>1205</v>
      </c>
      <c r="CC40" s="1" t="s">
        <v>1206</v>
      </c>
      <c r="CD40" s="1" t="s">
        <v>1207</v>
      </c>
      <c r="CE40" s="1" t="s">
        <v>1208</v>
      </c>
      <c r="CF40" s="1" t="s">
        <v>1209</v>
      </c>
      <c r="CG40" s="1" t="s">
        <v>1210</v>
      </c>
    </row>
    <row r="41" spans="1:85" ht="12.75" x14ac:dyDescent="0.2">
      <c r="A41" s="14">
        <v>41977.653454988424</v>
      </c>
      <c r="B41" s="1">
        <v>3</v>
      </c>
      <c r="C41" s="1">
        <v>5</v>
      </c>
      <c r="D41" s="1">
        <v>2</v>
      </c>
      <c r="E41" s="1">
        <v>3</v>
      </c>
      <c r="F41" s="1">
        <v>5</v>
      </c>
      <c r="G41" s="1">
        <v>2</v>
      </c>
      <c r="H41" s="1">
        <v>3</v>
      </c>
      <c r="I41" s="1">
        <v>3</v>
      </c>
      <c r="J41" s="1">
        <v>3</v>
      </c>
      <c r="K41" s="1">
        <v>1</v>
      </c>
      <c r="L41" s="1">
        <v>2</v>
      </c>
      <c r="M41" s="1">
        <v>3</v>
      </c>
      <c r="N41" s="1">
        <v>2</v>
      </c>
      <c r="O41" s="1">
        <v>3</v>
      </c>
      <c r="P41" s="1">
        <v>3</v>
      </c>
      <c r="Q41" s="1">
        <v>4</v>
      </c>
      <c r="R41" s="1">
        <v>3</v>
      </c>
      <c r="S41" s="1">
        <v>4</v>
      </c>
      <c r="T41" s="1">
        <v>1</v>
      </c>
      <c r="U41" s="1">
        <v>3</v>
      </c>
      <c r="V41" s="1">
        <v>5</v>
      </c>
      <c r="W41" s="1">
        <v>5</v>
      </c>
      <c r="X41" s="1">
        <v>2</v>
      </c>
      <c r="Y41" s="1">
        <v>5</v>
      </c>
      <c r="Z41" s="1">
        <v>3</v>
      </c>
      <c r="AA41" s="1">
        <v>5</v>
      </c>
      <c r="AB41" s="1">
        <v>2</v>
      </c>
      <c r="AC41" s="1">
        <v>4</v>
      </c>
      <c r="AD41" s="1">
        <v>3</v>
      </c>
      <c r="AE41" s="1">
        <v>4</v>
      </c>
      <c r="AF41" s="1">
        <v>3</v>
      </c>
      <c r="AG41" s="1">
        <v>5</v>
      </c>
      <c r="AH41" s="1">
        <v>2</v>
      </c>
      <c r="AI41" s="1">
        <v>2</v>
      </c>
      <c r="AJ41" s="1">
        <v>4</v>
      </c>
      <c r="AK41" s="1">
        <v>5</v>
      </c>
      <c r="AL41" s="1">
        <v>4</v>
      </c>
      <c r="AM41" s="1">
        <v>4</v>
      </c>
      <c r="AN41" s="1">
        <v>5</v>
      </c>
      <c r="AO41" s="1">
        <v>4</v>
      </c>
      <c r="AP41" s="1">
        <v>4</v>
      </c>
      <c r="AQ41" s="1">
        <v>4</v>
      </c>
      <c r="AR41" s="1">
        <v>4</v>
      </c>
      <c r="AS41" s="1">
        <v>4</v>
      </c>
      <c r="AT41" s="1">
        <v>4</v>
      </c>
      <c r="AU41" s="1">
        <v>4</v>
      </c>
      <c r="AV41" s="1">
        <v>4</v>
      </c>
      <c r="AW41" s="1">
        <v>4</v>
      </c>
      <c r="AX41" s="1">
        <v>4</v>
      </c>
      <c r="AY41" s="1">
        <v>4</v>
      </c>
      <c r="AZ41" s="1">
        <v>4</v>
      </c>
      <c r="BA41" s="1">
        <v>4</v>
      </c>
      <c r="BB41" s="1" t="s">
        <v>1211</v>
      </c>
      <c r="BC41" s="1">
        <v>4</v>
      </c>
      <c r="BD41" s="1">
        <v>4</v>
      </c>
      <c r="BE41" s="1" t="s">
        <v>1212</v>
      </c>
      <c r="BF41" s="1" t="s">
        <v>1213</v>
      </c>
      <c r="BG41" s="1" t="s">
        <v>1214</v>
      </c>
      <c r="BH41" s="1" t="s">
        <v>1215</v>
      </c>
      <c r="BI41" s="1" t="s">
        <v>1216</v>
      </c>
      <c r="BJ41" s="1" t="s">
        <v>1217</v>
      </c>
      <c r="BK41" s="1" t="s">
        <v>1218</v>
      </c>
      <c r="BL41" s="1" t="s">
        <v>1219</v>
      </c>
      <c r="BM41" s="1" t="s">
        <v>1220</v>
      </c>
      <c r="BN41" s="1" t="s">
        <v>1221</v>
      </c>
      <c r="BO41" s="1" t="s">
        <v>1222</v>
      </c>
      <c r="BP41" s="1" t="s">
        <v>1223</v>
      </c>
      <c r="BQ41" s="1" t="s">
        <v>1224</v>
      </c>
      <c r="BR41" s="1" t="s">
        <v>1225</v>
      </c>
      <c r="BS41" s="1" t="s">
        <v>1226</v>
      </c>
      <c r="BT41" s="1" t="s">
        <v>1227</v>
      </c>
      <c r="BU41" s="1" t="s">
        <v>1228</v>
      </c>
      <c r="BV41" s="1" t="s">
        <v>1229</v>
      </c>
      <c r="BW41" s="1" t="s">
        <v>1230</v>
      </c>
      <c r="BX41" s="1" t="s">
        <v>1231</v>
      </c>
      <c r="BY41" s="1" t="s">
        <v>1232</v>
      </c>
      <c r="BZ41" s="1" t="s">
        <v>1233</v>
      </c>
      <c r="CA41" s="1" t="s">
        <v>1234</v>
      </c>
      <c r="CB41" s="1" t="s">
        <v>1235</v>
      </c>
      <c r="CC41" s="1" t="s">
        <v>1236</v>
      </c>
      <c r="CD41" s="1" t="s">
        <v>1237</v>
      </c>
      <c r="CE41" s="1" t="s">
        <v>1238</v>
      </c>
      <c r="CF41" s="1" t="s">
        <v>1239</v>
      </c>
      <c r="CG41" s="1" t="s">
        <v>1240</v>
      </c>
    </row>
    <row r="42" spans="1:85" ht="12.75" x14ac:dyDescent="0.2">
      <c r="A42" s="14">
        <v>41977.654055266197</v>
      </c>
      <c r="B42" s="1">
        <v>2</v>
      </c>
      <c r="C42" s="1">
        <v>4</v>
      </c>
      <c r="D42" s="1">
        <v>5</v>
      </c>
      <c r="E42" s="1">
        <v>2</v>
      </c>
      <c r="F42" s="1">
        <v>5</v>
      </c>
      <c r="G42" s="1">
        <v>5</v>
      </c>
      <c r="H42" s="1">
        <v>5</v>
      </c>
      <c r="I42" s="1">
        <v>4</v>
      </c>
      <c r="J42" s="1">
        <v>3</v>
      </c>
      <c r="K42" s="1">
        <v>3</v>
      </c>
      <c r="L42" s="1">
        <v>4</v>
      </c>
      <c r="M42" s="1">
        <v>2</v>
      </c>
      <c r="N42" s="1">
        <v>4</v>
      </c>
      <c r="O42" s="1">
        <v>4</v>
      </c>
      <c r="P42" s="1">
        <v>4</v>
      </c>
      <c r="Q42" s="1">
        <v>4</v>
      </c>
      <c r="R42" s="1">
        <v>2</v>
      </c>
      <c r="S42" s="1">
        <v>5</v>
      </c>
      <c r="T42" s="1">
        <v>2</v>
      </c>
      <c r="U42" s="1">
        <v>5</v>
      </c>
      <c r="V42" s="1">
        <v>5</v>
      </c>
      <c r="W42" s="1">
        <v>3</v>
      </c>
      <c r="X42" s="1">
        <v>1</v>
      </c>
      <c r="Y42" s="1">
        <v>5</v>
      </c>
      <c r="Z42" s="1">
        <v>2</v>
      </c>
      <c r="AA42" s="1">
        <v>4</v>
      </c>
      <c r="AB42" s="1">
        <v>2</v>
      </c>
      <c r="AC42" s="1">
        <v>5</v>
      </c>
      <c r="AD42" s="1">
        <v>3</v>
      </c>
      <c r="AE42" s="1">
        <v>4</v>
      </c>
      <c r="AF42" s="1">
        <v>4</v>
      </c>
      <c r="AG42" s="1">
        <v>4</v>
      </c>
      <c r="AH42" s="1">
        <v>3</v>
      </c>
      <c r="AI42" s="1">
        <v>3</v>
      </c>
      <c r="AJ42" s="1">
        <v>3</v>
      </c>
      <c r="AK42" s="1">
        <v>5</v>
      </c>
      <c r="AL42" s="1">
        <v>5</v>
      </c>
      <c r="AM42" s="1">
        <v>2</v>
      </c>
      <c r="AN42" s="1">
        <v>5</v>
      </c>
      <c r="AO42" s="1">
        <v>5</v>
      </c>
      <c r="AP42" s="1">
        <v>5</v>
      </c>
      <c r="AQ42" s="1">
        <v>3</v>
      </c>
      <c r="AR42" s="1">
        <v>4</v>
      </c>
      <c r="AS42" s="1">
        <v>3</v>
      </c>
      <c r="AT42" s="1">
        <v>4</v>
      </c>
      <c r="AU42" s="1" t="s">
        <v>1241</v>
      </c>
      <c r="AV42" s="1">
        <v>4</v>
      </c>
      <c r="AW42" s="1">
        <v>3</v>
      </c>
      <c r="AX42" s="1">
        <v>5</v>
      </c>
      <c r="AY42" s="1">
        <v>4</v>
      </c>
      <c r="AZ42" s="1">
        <v>2</v>
      </c>
      <c r="BA42" s="1">
        <v>5</v>
      </c>
      <c r="BB42" s="1" t="s">
        <v>1242</v>
      </c>
      <c r="BC42" s="1">
        <v>4</v>
      </c>
      <c r="BD42" s="1">
        <v>5</v>
      </c>
      <c r="BE42" s="1" t="s">
        <v>1243</v>
      </c>
      <c r="BF42" s="1" t="s">
        <v>1244</v>
      </c>
      <c r="BG42" s="1" t="s">
        <v>1245</v>
      </c>
      <c r="BH42" s="1" t="s">
        <v>1246</v>
      </c>
      <c r="BI42" s="1" t="s">
        <v>1247</v>
      </c>
      <c r="BJ42" s="1" t="s">
        <v>1248</v>
      </c>
      <c r="BK42" s="1" t="s">
        <v>1249</v>
      </c>
      <c r="BL42" s="1" t="s">
        <v>1250</v>
      </c>
      <c r="BM42" s="1" t="s">
        <v>1251</v>
      </c>
      <c r="BN42" s="1" t="s">
        <v>1252</v>
      </c>
      <c r="BO42" s="1" t="s">
        <v>1253</v>
      </c>
      <c r="BP42" s="1" t="s">
        <v>1254</v>
      </c>
      <c r="BQ42" s="1" t="s">
        <v>1255</v>
      </c>
      <c r="BR42" s="1" t="s">
        <v>1256</v>
      </c>
      <c r="BS42" s="1" t="s">
        <v>1257</v>
      </c>
      <c r="BT42" s="1" t="s">
        <v>1258</v>
      </c>
      <c r="BU42" s="1" t="s">
        <v>1259</v>
      </c>
      <c r="BV42" s="1" t="s">
        <v>1260</v>
      </c>
      <c r="BW42" s="1" t="s">
        <v>1261</v>
      </c>
      <c r="BX42" s="1" t="s">
        <v>1262</v>
      </c>
      <c r="BY42" s="1" t="s">
        <v>1263</v>
      </c>
      <c r="BZ42" s="1" t="s">
        <v>1264</v>
      </c>
      <c r="CA42" s="1" t="s">
        <v>1265</v>
      </c>
      <c r="CB42" s="1" t="s">
        <v>1266</v>
      </c>
      <c r="CC42" s="1" t="s">
        <v>1267</v>
      </c>
      <c r="CD42" s="1" t="s">
        <v>1268</v>
      </c>
      <c r="CE42" s="1" t="s">
        <v>1269</v>
      </c>
      <c r="CF42" s="1" t="s">
        <v>1270</v>
      </c>
      <c r="CG42" s="1" t="s">
        <v>1271</v>
      </c>
    </row>
    <row r="43" spans="1:85" ht="12.75" x14ac:dyDescent="0.2">
      <c r="A43" s="14">
        <v>41977.665492812506</v>
      </c>
      <c r="B43" s="1">
        <v>1</v>
      </c>
      <c r="C43" s="1">
        <v>5</v>
      </c>
      <c r="D43" s="1">
        <v>3</v>
      </c>
      <c r="E43" s="1">
        <v>1</v>
      </c>
      <c r="F43" s="1">
        <v>5</v>
      </c>
      <c r="G43" s="1">
        <v>2</v>
      </c>
      <c r="H43" s="1">
        <v>3</v>
      </c>
      <c r="I43" s="1">
        <v>5</v>
      </c>
      <c r="J43" s="1">
        <v>2</v>
      </c>
      <c r="K43" s="1">
        <v>1</v>
      </c>
      <c r="L43" s="1">
        <v>5</v>
      </c>
      <c r="M43" s="1">
        <v>1</v>
      </c>
      <c r="N43" s="1">
        <v>2</v>
      </c>
      <c r="O43" s="1">
        <v>4</v>
      </c>
      <c r="P43" s="1">
        <v>5</v>
      </c>
      <c r="Q43" s="1">
        <v>1</v>
      </c>
      <c r="R43" s="1">
        <v>4</v>
      </c>
      <c r="S43" s="1">
        <v>4</v>
      </c>
      <c r="T43" s="1">
        <v>1</v>
      </c>
      <c r="U43" s="1">
        <v>1</v>
      </c>
      <c r="V43" s="1">
        <v>4</v>
      </c>
      <c r="W43" s="1">
        <v>5</v>
      </c>
      <c r="X43" s="1">
        <v>3</v>
      </c>
      <c r="Y43" s="1">
        <v>5</v>
      </c>
      <c r="Z43" s="1">
        <v>5</v>
      </c>
      <c r="AA43" s="1">
        <v>5</v>
      </c>
      <c r="AB43" s="1">
        <v>3</v>
      </c>
      <c r="AC43" s="1">
        <v>5</v>
      </c>
      <c r="AD43" s="1">
        <v>4</v>
      </c>
      <c r="AE43" s="1">
        <v>3</v>
      </c>
      <c r="AF43" s="1">
        <v>4</v>
      </c>
      <c r="AG43" s="1">
        <v>5</v>
      </c>
      <c r="AH43" s="1">
        <v>5</v>
      </c>
      <c r="AI43" s="1">
        <v>4</v>
      </c>
      <c r="AJ43" s="1">
        <v>1</v>
      </c>
      <c r="AK43" s="1">
        <v>5</v>
      </c>
      <c r="AL43" s="1">
        <v>4</v>
      </c>
      <c r="AM43" s="1">
        <v>2</v>
      </c>
      <c r="AN43" s="1">
        <v>5</v>
      </c>
      <c r="AO43" s="1">
        <v>1</v>
      </c>
      <c r="AP43" s="1">
        <v>5</v>
      </c>
      <c r="AQ43" s="1">
        <v>5</v>
      </c>
      <c r="AR43" s="1">
        <v>1</v>
      </c>
      <c r="AS43" s="1">
        <v>3</v>
      </c>
      <c r="AT43" s="1">
        <v>5</v>
      </c>
      <c r="AU43" s="1">
        <v>3</v>
      </c>
      <c r="AV43" s="1">
        <v>1</v>
      </c>
      <c r="AW43" s="1">
        <v>3</v>
      </c>
      <c r="AX43" s="1">
        <v>5</v>
      </c>
      <c r="AY43" s="1">
        <v>1</v>
      </c>
      <c r="AZ43" s="1">
        <v>3</v>
      </c>
      <c r="BA43" s="1">
        <v>5</v>
      </c>
      <c r="BB43" s="1">
        <v>2</v>
      </c>
      <c r="BC43" s="1">
        <v>1</v>
      </c>
      <c r="BD43" s="1">
        <v>4</v>
      </c>
      <c r="BE43" s="1" t="s">
        <v>1272</v>
      </c>
      <c r="BF43" s="1" t="s">
        <v>1273</v>
      </c>
      <c r="BG43" s="1" t="s">
        <v>1274</v>
      </c>
      <c r="BH43" s="1" t="s">
        <v>1275</v>
      </c>
      <c r="BI43" s="1" t="s">
        <v>1276</v>
      </c>
      <c r="BJ43" s="1" t="s">
        <v>1277</v>
      </c>
      <c r="BK43" s="1" t="s">
        <v>1278</v>
      </c>
      <c r="BL43" s="1" t="s">
        <v>1279</v>
      </c>
      <c r="BM43" s="1" t="s">
        <v>1280</v>
      </c>
      <c r="BN43" s="1" t="s">
        <v>1281</v>
      </c>
      <c r="BO43" s="1" t="s">
        <v>1282</v>
      </c>
      <c r="BP43" s="1" t="s">
        <v>1283</v>
      </c>
      <c r="BQ43" s="1" t="s">
        <v>1284</v>
      </c>
      <c r="BR43" s="1" t="s">
        <v>1285</v>
      </c>
      <c r="BS43" s="1" t="s">
        <v>1286</v>
      </c>
      <c r="BT43" s="1" t="s">
        <v>1287</v>
      </c>
      <c r="BU43" s="1" t="s">
        <v>1288</v>
      </c>
      <c r="BV43" s="1" t="s">
        <v>1289</v>
      </c>
      <c r="BW43" s="1" t="s">
        <v>1290</v>
      </c>
      <c r="BX43" s="1" t="s">
        <v>1291</v>
      </c>
      <c r="BY43" s="1" t="s">
        <v>1292</v>
      </c>
      <c r="BZ43" s="1" t="s">
        <v>1293</v>
      </c>
      <c r="CA43" s="1" t="s">
        <v>1294</v>
      </c>
      <c r="CB43" s="1" t="s">
        <v>1295</v>
      </c>
      <c r="CC43" s="1" t="s">
        <v>1296</v>
      </c>
      <c r="CD43" s="1" t="s">
        <v>1297</v>
      </c>
      <c r="CE43" s="1" t="s">
        <v>1298</v>
      </c>
      <c r="CF43" s="1" t="s">
        <v>1299</v>
      </c>
      <c r="CG43" s="1" t="s">
        <v>1300</v>
      </c>
    </row>
    <row r="44" spans="1:85" ht="12.75" x14ac:dyDescent="0.2">
      <c r="A44" s="14">
        <v>41977.667310532408</v>
      </c>
      <c r="B44" s="1">
        <v>1</v>
      </c>
      <c r="C44" s="1">
        <v>4</v>
      </c>
      <c r="D44" s="1">
        <v>1</v>
      </c>
      <c r="E44" s="1">
        <v>1</v>
      </c>
      <c r="F44" s="1">
        <v>5</v>
      </c>
      <c r="G44" s="1">
        <v>1</v>
      </c>
      <c r="H44" s="1">
        <v>2</v>
      </c>
      <c r="I44" s="1">
        <v>1</v>
      </c>
      <c r="J44" s="1">
        <v>1</v>
      </c>
      <c r="K44" s="1">
        <v>2</v>
      </c>
      <c r="L44" s="1">
        <v>3</v>
      </c>
      <c r="M44" s="1">
        <v>3</v>
      </c>
      <c r="N44" s="1">
        <v>1</v>
      </c>
      <c r="O44" s="1">
        <v>2</v>
      </c>
      <c r="P44" s="1">
        <v>1</v>
      </c>
      <c r="Q44" s="1">
        <v>1</v>
      </c>
      <c r="R44" s="1">
        <v>1</v>
      </c>
      <c r="S44" s="1">
        <v>4</v>
      </c>
      <c r="T44" s="1">
        <v>1</v>
      </c>
      <c r="U44" s="1">
        <v>4</v>
      </c>
      <c r="V44" s="1">
        <v>5</v>
      </c>
      <c r="W44" s="1">
        <v>4</v>
      </c>
      <c r="X44" s="1">
        <v>1</v>
      </c>
      <c r="Y44" s="1">
        <v>4</v>
      </c>
      <c r="Z44" s="1">
        <v>1</v>
      </c>
      <c r="AA44" s="1">
        <v>5</v>
      </c>
      <c r="AB44" s="1">
        <v>1</v>
      </c>
      <c r="AC44" s="1">
        <v>1</v>
      </c>
      <c r="AD44" s="1">
        <v>1</v>
      </c>
      <c r="AE44" s="1">
        <v>2</v>
      </c>
      <c r="AF44" s="1">
        <v>1</v>
      </c>
      <c r="AG44" s="1">
        <v>1</v>
      </c>
      <c r="AH44" s="1">
        <v>3</v>
      </c>
      <c r="AI44" s="1">
        <v>2</v>
      </c>
      <c r="AJ44" s="1">
        <v>1</v>
      </c>
      <c r="AK44" s="1">
        <v>4</v>
      </c>
      <c r="AL44" s="1">
        <v>2</v>
      </c>
      <c r="AM44" s="1">
        <v>3</v>
      </c>
      <c r="AN44" s="1">
        <v>5</v>
      </c>
      <c r="AO44" s="1">
        <v>1</v>
      </c>
      <c r="AP44" s="1">
        <v>3</v>
      </c>
      <c r="AQ44" s="1">
        <v>2</v>
      </c>
      <c r="AR44" s="1">
        <v>1</v>
      </c>
      <c r="AS44" s="1">
        <v>2</v>
      </c>
      <c r="AT44" s="1">
        <v>4</v>
      </c>
      <c r="AU44" s="1">
        <v>3</v>
      </c>
      <c r="AV44" s="1">
        <v>2</v>
      </c>
      <c r="AW44" s="1">
        <v>1</v>
      </c>
      <c r="AX44" s="1">
        <v>1</v>
      </c>
      <c r="AY44" s="1">
        <v>2</v>
      </c>
      <c r="AZ44" s="1">
        <v>1</v>
      </c>
      <c r="BA44" s="1">
        <v>4</v>
      </c>
      <c r="BB44" s="1">
        <v>1</v>
      </c>
      <c r="BC44" s="1">
        <v>3</v>
      </c>
      <c r="BD44" s="1">
        <v>5</v>
      </c>
      <c r="BE44" s="1" t="s">
        <v>1301</v>
      </c>
      <c r="BF44" s="1" t="s">
        <v>1302</v>
      </c>
      <c r="BG44" s="1" t="s">
        <v>1303</v>
      </c>
      <c r="BH44" s="1" t="s">
        <v>1304</v>
      </c>
      <c r="BI44" s="1" t="s">
        <v>1305</v>
      </c>
      <c r="BJ44" s="1" t="s">
        <v>1306</v>
      </c>
      <c r="BK44" s="1" t="s">
        <v>1307</v>
      </c>
      <c r="BL44" s="1" t="s">
        <v>1308</v>
      </c>
      <c r="BM44" s="1" t="s">
        <v>1309</v>
      </c>
      <c r="BN44" s="1" t="s">
        <v>1310</v>
      </c>
      <c r="BO44" s="1" t="s">
        <v>1311</v>
      </c>
      <c r="BP44" s="1" t="s">
        <v>1312</v>
      </c>
      <c r="BQ44" s="1" t="s">
        <v>1313</v>
      </c>
      <c r="BR44" s="1" t="s">
        <v>1314</v>
      </c>
      <c r="BS44" s="1" t="s">
        <v>1315</v>
      </c>
      <c r="BT44" s="1" t="s">
        <v>1316</v>
      </c>
      <c r="BU44" s="1" t="s">
        <v>1317</v>
      </c>
      <c r="BV44" s="1" t="s">
        <v>1318</v>
      </c>
      <c r="BX44" s="1" t="s">
        <v>1319</v>
      </c>
      <c r="BY44" s="1" t="s">
        <v>1320</v>
      </c>
      <c r="BZ44" s="1" t="s">
        <v>1321</v>
      </c>
      <c r="CA44" s="1" t="s">
        <v>1322</v>
      </c>
      <c r="CB44" s="1" t="s">
        <v>1323</v>
      </c>
      <c r="CC44" s="1" t="s">
        <v>1324</v>
      </c>
      <c r="CD44" s="1" t="s">
        <v>1325</v>
      </c>
      <c r="CE44" s="1" t="s">
        <v>1326</v>
      </c>
      <c r="CF44" s="1" t="s">
        <v>1327</v>
      </c>
      <c r="CG44" s="1" t="s">
        <v>1328</v>
      </c>
    </row>
    <row r="45" spans="1:85" ht="12.75" x14ac:dyDescent="0.2">
      <c r="A45" s="14">
        <v>41977.670906400461</v>
      </c>
      <c r="B45" s="1">
        <v>4</v>
      </c>
      <c r="C45" s="1">
        <v>4</v>
      </c>
      <c r="D45" s="1">
        <v>4</v>
      </c>
      <c r="E45" s="1">
        <v>4</v>
      </c>
      <c r="F45" s="1">
        <v>1</v>
      </c>
      <c r="G45" s="1">
        <v>1</v>
      </c>
      <c r="H45" s="1">
        <v>5</v>
      </c>
      <c r="I45" s="1">
        <v>1</v>
      </c>
      <c r="J45" s="1">
        <v>1</v>
      </c>
      <c r="K45" s="1">
        <v>3</v>
      </c>
      <c r="L45" s="1">
        <v>1</v>
      </c>
      <c r="M45" s="1">
        <v>1</v>
      </c>
      <c r="N45" s="1">
        <v>4</v>
      </c>
      <c r="O45" s="1">
        <v>3</v>
      </c>
      <c r="P45" s="1">
        <v>1</v>
      </c>
      <c r="Q45" s="1">
        <v>1</v>
      </c>
      <c r="R45" s="1">
        <v>1</v>
      </c>
      <c r="S45" s="1">
        <v>5</v>
      </c>
      <c r="T45" s="1">
        <v>1</v>
      </c>
      <c r="U45" s="1">
        <v>5</v>
      </c>
      <c r="V45" s="1">
        <v>5</v>
      </c>
      <c r="W45" s="1">
        <v>4</v>
      </c>
      <c r="X45" s="1">
        <v>3</v>
      </c>
      <c r="Y45" s="1">
        <v>3</v>
      </c>
      <c r="Z45" s="1">
        <v>4</v>
      </c>
      <c r="AA45" s="1">
        <v>5</v>
      </c>
      <c r="AB45" s="1">
        <v>2</v>
      </c>
      <c r="AC45" s="1">
        <v>4</v>
      </c>
      <c r="AD45" s="1">
        <v>5</v>
      </c>
      <c r="AE45" s="1">
        <v>4</v>
      </c>
      <c r="AF45" s="1">
        <v>4</v>
      </c>
      <c r="AG45" s="1">
        <v>5</v>
      </c>
      <c r="AH45" s="1">
        <v>4</v>
      </c>
      <c r="AI45" s="1">
        <v>4</v>
      </c>
      <c r="AJ45" s="1">
        <v>3</v>
      </c>
      <c r="AK45" s="1">
        <v>3</v>
      </c>
      <c r="AL45" s="1">
        <v>4</v>
      </c>
      <c r="AM45" s="1">
        <v>4</v>
      </c>
      <c r="AN45" s="1">
        <v>1</v>
      </c>
      <c r="AO45" s="1">
        <v>1</v>
      </c>
      <c r="AP45" s="1">
        <v>1</v>
      </c>
      <c r="AQ45" s="1">
        <v>1</v>
      </c>
      <c r="AR45" s="1">
        <v>1</v>
      </c>
      <c r="AS45" s="1">
        <v>4</v>
      </c>
      <c r="AT45" s="1">
        <v>1</v>
      </c>
      <c r="AU45" s="1">
        <v>1</v>
      </c>
      <c r="AV45" s="1">
        <v>3</v>
      </c>
      <c r="AW45" s="1">
        <v>3</v>
      </c>
      <c r="AX45" s="1">
        <v>1</v>
      </c>
      <c r="AY45" s="1">
        <v>1</v>
      </c>
      <c r="AZ45" s="1">
        <v>1</v>
      </c>
      <c r="BA45" s="1">
        <v>5</v>
      </c>
      <c r="BB45" s="1">
        <v>1</v>
      </c>
      <c r="BC45" s="1">
        <v>3</v>
      </c>
      <c r="BD45" s="1">
        <v>5</v>
      </c>
      <c r="BE45" s="1" t="s">
        <v>1329</v>
      </c>
      <c r="BF45" s="1" t="s">
        <v>1330</v>
      </c>
      <c r="BG45" s="1" t="s">
        <v>1331</v>
      </c>
      <c r="BH45" s="1" t="s">
        <v>1332</v>
      </c>
      <c r="BI45" s="1" t="s">
        <v>1333</v>
      </c>
      <c r="BJ45" s="1" t="s">
        <v>1334</v>
      </c>
      <c r="BK45" s="1" t="s">
        <v>1335</v>
      </c>
      <c r="BL45" s="1" t="s">
        <v>1336</v>
      </c>
      <c r="BM45" s="1" t="s">
        <v>1337</v>
      </c>
      <c r="BN45" s="1" t="s">
        <v>1338</v>
      </c>
      <c r="BO45" s="1" t="s">
        <v>1339</v>
      </c>
      <c r="BP45" s="1" t="s">
        <v>1340</v>
      </c>
      <c r="BQ45" s="1" t="s">
        <v>1341</v>
      </c>
      <c r="BR45" s="1" t="s">
        <v>1342</v>
      </c>
      <c r="BS45" s="1" t="s">
        <v>1343</v>
      </c>
      <c r="BT45" s="1" t="s">
        <v>1344</v>
      </c>
      <c r="BU45" s="1" t="s">
        <v>1345</v>
      </c>
      <c r="BV45" s="1" t="s">
        <v>1346</v>
      </c>
      <c r="BW45" s="1" t="s">
        <v>1347</v>
      </c>
      <c r="BX45" s="1" t="s">
        <v>1348</v>
      </c>
      <c r="BY45" s="1" t="s">
        <v>1349</v>
      </c>
      <c r="BZ45" s="1" t="s">
        <v>1350</v>
      </c>
      <c r="CA45" s="1" t="s">
        <v>1351</v>
      </c>
      <c r="CB45" s="1" t="s">
        <v>1352</v>
      </c>
      <c r="CC45" s="1" t="s">
        <v>1353</v>
      </c>
      <c r="CD45" s="1" t="s">
        <v>1354</v>
      </c>
      <c r="CE45" s="1" t="s">
        <v>1355</v>
      </c>
      <c r="CF45" s="1" t="s">
        <v>1356</v>
      </c>
      <c r="CG45" s="1" t="s">
        <v>1357</v>
      </c>
    </row>
    <row r="46" spans="1:85" ht="12.75" x14ac:dyDescent="0.2">
      <c r="A46" s="14">
        <v>41977.67791096065</v>
      </c>
      <c r="B46" s="1">
        <v>1</v>
      </c>
      <c r="C46" s="1">
        <v>1</v>
      </c>
      <c r="D46" s="1">
        <v>3</v>
      </c>
      <c r="E46" s="1">
        <v>1</v>
      </c>
      <c r="F46" s="1">
        <v>4</v>
      </c>
      <c r="G46" s="1">
        <v>1</v>
      </c>
      <c r="H46" s="1">
        <v>1</v>
      </c>
      <c r="I46" s="1">
        <v>1</v>
      </c>
      <c r="J46" s="1">
        <v>1</v>
      </c>
      <c r="K46" s="1">
        <v>1</v>
      </c>
      <c r="L46" s="1">
        <v>2</v>
      </c>
      <c r="M46" s="1">
        <v>1</v>
      </c>
      <c r="N46" s="1">
        <v>1</v>
      </c>
      <c r="O46" s="1">
        <v>1</v>
      </c>
      <c r="P46" s="1">
        <v>4</v>
      </c>
      <c r="Q46" s="1">
        <v>1</v>
      </c>
      <c r="R46" s="1">
        <v>2</v>
      </c>
      <c r="S46" s="1">
        <v>4</v>
      </c>
      <c r="T46" s="1">
        <v>1</v>
      </c>
      <c r="U46" s="1">
        <v>4</v>
      </c>
      <c r="V46" s="1">
        <v>4</v>
      </c>
      <c r="W46" s="1">
        <v>1</v>
      </c>
      <c r="X46" s="1">
        <v>1</v>
      </c>
      <c r="Y46" s="1">
        <v>5</v>
      </c>
      <c r="Z46" s="1">
        <v>1</v>
      </c>
      <c r="AA46" s="1">
        <v>1</v>
      </c>
      <c r="AB46" s="1">
        <v>1</v>
      </c>
      <c r="AC46" s="1">
        <v>1</v>
      </c>
      <c r="AD46" s="1">
        <v>1</v>
      </c>
      <c r="AE46" s="1">
        <v>1</v>
      </c>
      <c r="AF46" s="1">
        <v>1</v>
      </c>
      <c r="AG46" s="1">
        <v>1</v>
      </c>
      <c r="AH46" s="1">
        <v>1</v>
      </c>
      <c r="AI46" s="1">
        <v>2</v>
      </c>
      <c r="AJ46" s="1">
        <v>1</v>
      </c>
      <c r="AK46" s="1">
        <v>3</v>
      </c>
      <c r="AL46" s="1">
        <v>4</v>
      </c>
      <c r="AM46" s="1">
        <v>1</v>
      </c>
      <c r="AN46" s="1">
        <v>3</v>
      </c>
      <c r="AO46" s="1">
        <v>1</v>
      </c>
      <c r="AP46" s="1">
        <v>3</v>
      </c>
      <c r="AQ46" s="1">
        <v>2</v>
      </c>
      <c r="AR46" s="1">
        <v>2</v>
      </c>
      <c r="AS46" s="1">
        <v>2</v>
      </c>
      <c r="AT46" s="1">
        <v>3</v>
      </c>
      <c r="AU46" s="1">
        <v>1</v>
      </c>
      <c r="AV46" s="1">
        <v>1</v>
      </c>
      <c r="AW46" s="1">
        <v>1</v>
      </c>
      <c r="AX46" s="1">
        <v>3</v>
      </c>
      <c r="AY46" s="1">
        <v>4</v>
      </c>
      <c r="AZ46" s="1">
        <v>3</v>
      </c>
      <c r="BA46" s="1">
        <v>5</v>
      </c>
      <c r="BB46" s="1">
        <v>1</v>
      </c>
      <c r="BC46" s="1">
        <v>3</v>
      </c>
      <c r="BD46" s="1">
        <v>3</v>
      </c>
      <c r="BE46" s="1" t="s">
        <v>1358</v>
      </c>
      <c r="BF46" s="1" t="s">
        <v>1359</v>
      </c>
      <c r="BG46" s="1" t="s">
        <v>1360</v>
      </c>
      <c r="BH46" s="1" t="s">
        <v>1361</v>
      </c>
      <c r="BI46" s="1" t="s">
        <v>1362</v>
      </c>
      <c r="BJ46" s="1" t="s">
        <v>1363</v>
      </c>
      <c r="BK46" s="1" t="s">
        <v>1364</v>
      </c>
      <c r="BL46" s="1" t="s">
        <v>1365</v>
      </c>
      <c r="BM46" s="1" t="s">
        <v>1366</v>
      </c>
      <c r="BN46" s="1" t="s">
        <v>1367</v>
      </c>
      <c r="BO46" s="1" t="s">
        <v>1368</v>
      </c>
      <c r="BP46" s="1" t="s">
        <v>1369</v>
      </c>
      <c r="BQ46" s="1" t="s">
        <v>1370</v>
      </c>
      <c r="BR46" s="1" t="s">
        <v>1371</v>
      </c>
      <c r="BS46" s="1" t="s">
        <v>1372</v>
      </c>
      <c r="BT46" s="1" t="s">
        <v>1373</v>
      </c>
      <c r="BU46" s="1" t="s">
        <v>1374</v>
      </c>
      <c r="BV46" s="1" t="s">
        <v>1375</v>
      </c>
      <c r="BW46" s="1" t="s">
        <v>1376</v>
      </c>
      <c r="BX46" s="1" t="s">
        <v>1377</v>
      </c>
      <c r="BY46" s="1" t="s">
        <v>1378</v>
      </c>
      <c r="BZ46" s="1" t="s">
        <v>1379</v>
      </c>
      <c r="CA46" s="1" t="s">
        <v>1380</v>
      </c>
      <c r="CB46" s="1" t="s">
        <v>1381</v>
      </c>
      <c r="CC46" s="1" t="s">
        <v>1382</v>
      </c>
      <c r="CD46" s="1" t="s">
        <v>1383</v>
      </c>
      <c r="CE46" s="1" t="s">
        <v>1384</v>
      </c>
      <c r="CF46" s="1" t="s">
        <v>1385</v>
      </c>
      <c r="CG46" s="1" t="s">
        <v>1386</v>
      </c>
    </row>
    <row r="47" spans="1:85" ht="12.75" x14ac:dyDescent="0.2">
      <c r="A47" s="14">
        <v>41977.686226319442</v>
      </c>
      <c r="B47" s="1">
        <v>4</v>
      </c>
      <c r="C47" s="1">
        <v>3</v>
      </c>
      <c r="D47" s="1">
        <v>1</v>
      </c>
      <c r="E47" s="1">
        <v>1</v>
      </c>
      <c r="F47" s="1">
        <v>4</v>
      </c>
      <c r="G47" s="1">
        <v>1</v>
      </c>
      <c r="H47" s="1">
        <v>2</v>
      </c>
      <c r="I47" s="1">
        <v>1</v>
      </c>
      <c r="J47" s="1">
        <v>1</v>
      </c>
      <c r="K47" s="1">
        <v>2</v>
      </c>
      <c r="L47" s="1">
        <v>2</v>
      </c>
      <c r="M47" s="1">
        <v>1</v>
      </c>
      <c r="N47" s="1">
        <v>2</v>
      </c>
      <c r="O47" s="1">
        <v>2</v>
      </c>
      <c r="P47" s="1">
        <v>4</v>
      </c>
      <c r="Q47" s="1">
        <v>2</v>
      </c>
      <c r="R47" s="1">
        <v>1</v>
      </c>
      <c r="S47" s="1">
        <v>3</v>
      </c>
      <c r="T47" s="1">
        <v>1</v>
      </c>
      <c r="U47" s="1">
        <v>4</v>
      </c>
      <c r="V47" s="1">
        <v>4</v>
      </c>
      <c r="W47" s="1">
        <v>4</v>
      </c>
      <c r="X47" s="1">
        <v>4</v>
      </c>
      <c r="Y47" s="1">
        <v>4</v>
      </c>
      <c r="Z47" s="1">
        <v>4</v>
      </c>
      <c r="AA47" s="1">
        <v>4</v>
      </c>
      <c r="AB47" s="1">
        <v>4</v>
      </c>
      <c r="AC47" s="1">
        <v>4</v>
      </c>
      <c r="AD47" s="1">
        <v>4</v>
      </c>
      <c r="AE47" s="1">
        <v>4</v>
      </c>
      <c r="AF47" s="1">
        <v>4</v>
      </c>
      <c r="AG47" s="1">
        <v>4</v>
      </c>
      <c r="AH47" s="1">
        <v>4</v>
      </c>
      <c r="AI47" s="1">
        <v>4</v>
      </c>
      <c r="AJ47" s="1">
        <v>4</v>
      </c>
      <c r="AK47" s="1">
        <v>3</v>
      </c>
      <c r="AL47" s="1">
        <v>2</v>
      </c>
      <c r="AM47" s="1">
        <v>1</v>
      </c>
      <c r="AN47" s="1">
        <v>4</v>
      </c>
      <c r="AO47" s="1">
        <v>3</v>
      </c>
      <c r="AP47" s="1">
        <v>3</v>
      </c>
      <c r="AQ47" s="1">
        <v>1</v>
      </c>
      <c r="AR47" s="1">
        <v>2</v>
      </c>
      <c r="AS47" s="1">
        <v>2</v>
      </c>
      <c r="AT47" s="1">
        <v>4</v>
      </c>
      <c r="AU47" s="1">
        <v>1</v>
      </c>
      <c r="AV47" s="1">
        <v>1</v>
      </c>
      <c r="AW47" s="1">
        <v>2</v>
      </c>
      <c r="AX47" s="1">
        <v>4</v>
      </c>
      <c r="AY47" s="1">
        <v>2</v>
      </c>
      <c r="AZ47" s="1">
        <v>1</v>
      </c>
      <c r="BA47" s="1">
        <v>4</v>
      </c>
      <c r="BB47" s="1">
        <v>1</v>
      </c>
      <c r="BC47" s="1">
        <v>4</v>
      </c>
      <c r="BD47" s="1">
        <v>4</v>
      </c>
      <c r="BE47" s="1" t="s">
        <v>1387</v>
      </c>
      <c r="BF47" s="1" t="s">
        <v>1388</v>
      </c>
      <c r="BG47" s="1" t="s">
        <v>1389</v>
      </c>
      <c r="BH47" s="1" t="s">
        <v>1390</v>
      </c>
      <c r="BI47" s="1" t="s">
        <v>1391</v>
      </c>
      <c r="BJ47" s="1" t="s">
        <v>1392</v>
      </c>
      <c r="BK47" s="1" t="s">
        <v>1393</v>
      </c>
      <c r="BL47" s="1" t="s">
        <v>1394</v>
      </c>
      <c r="BM47" s="1" t="s">
        <v>1395</v>
      </c>
      <c r="BN47" s="1" t="s">
        <v>1396</v>
      </c>
      <c r="BO47" s="1" t="s">
        <v>1397</v>
      </c>
      <c r="BP47" s="1" t="s">
        <v>1398</v>
      </c>
      <c r="BQ47" s="1" t="s">
        <v>1399</v>
      </c>
      <c r="BR47" s="1" t="s">
        <v>1400</v>
      </c>
      <c r="BS47" s="1" t="s">
        <v>1401</v>
      </c>
      <c r="BT47" s="1" t="s">
        <v>1402</v>
      </c>
      <c r="BU47" s="1" t="s">
        <v>1403</v>
      </c>
      <c r="BV47" s="1" t="s">
        <v>1404</v>
      </c>
      <c r="BX47" s="1" t="s">
        <v>1405</v>
      </c>
      <c r="BY47" s="1" t="s">
        <v>1406</v>
      </c>
      <c r="BZ47" s="1" t="s">
        <v>1407</v>
      </c>
      <c r="CA47" s="1" t="s">
        <v>1408</v>
      </c>
      <c r="CB47" s="1" t="s">
        <v>1409</v>
      </c>
      <c r="CC47" s="1" t="s">
        <v>1410</v>
      </c>
      <c r="CD47" s="1" t="s">
        <v>1411</v>
      </c>
      <c r="CE47" s="1" t="s">
        <v>1412</v>
      </c>
      <c r="CF47" s="1" t="s">
        <v>1413</v>
      </c>
      <c r="CG47" s="1" t="s">
        <v>1414</v>
      </c>
    </row>
    <row r="48" spans="1:85" ht="12.75" x14ac:dyDescent="0.2">
      <c r="A48" s="14">
        <v>41977.68980832176</v>
      </c>
      <c r="B48" s="1">
        <v>4</v>
      </c>
      <c r="C48" s="1">
        <v>5</v>
      </c>
      <c r="D48" s="1">
        <v>2</v>
      </c>
      <c r="E48" s="1">
        <v>1</v>
      </c>
      <c r="F48" s="1">
        <v>5</v>
      </c>
      <c r="G48" s="1">
        <v>5</v>
      </c>
      <c r="H48" s="1">
        <v>5</v>
      </c>
      <c r="I48" s="1">
        <v>5</v>
      </c>
      <c r="J48" s="1">
        <v>5</v>
      </c>
      <c r="K48" s="1">
        <v>3</v>
      </c>
      <c r="L48" s="1">
        <v>1</v>
      </c>
      <c r="M48" s="1">
        <v>1</v>
      </c>
      <c r="N48" s="1">
        <v>2</v>
      </c>
      <c r="O48" s="1">
        <v>2</v>
      </c>
      <c r="P48" s="1">
        <v>5</v>
      </c>
      <c r="Q48" s="1">
        <v>3</v>
      </c>
      <c r="R48" s="1">
        <v>4</v>
      </c>
      <c r="S48" s="1">
        <v>5</v>
      </c>
      <c r="T48" s="1">
        <v>4</v>
      </c>
      <c r="U48" s="1">
        <v>5</v>
      </c>
      <c r="V48" s="1">
        <v>5</v>
      </c>
      <c r="W48" s="1">
        <v>5</v>
      </c>
      <c r="X48" s="1">
        <v>3</v>
      </c>
      <c r="Y48" s="1">
        <v>5</v>
      </c>
      <c r="Z48" s="1">
        <v>3</v>
      </c>
      <c r="AA48" s="1">
        <v>5</v>
      </c>
      <c r="AB48" s="1">
        <v>3</v>
      </c>
      <c r="AC48" s="1">
        <v>5</v>
      </c>
      <c r="AD48" s="1">
        <v>5</v>
      </c>
      <c r="AE48" s="1">
        <v>2</v>
      </c>
      <c r="AF48" s="1">
        <v>4</v>
      </c>
      <c r="AG48" s="1">
        <v>4</v>
      </c>
      <c r="AH48" s="1">
        <v>4</v>
      </c>
      <c r="AI48" s="1">
        <v>5</v>
      </c>
      <c r="AJ48" s="1">
        <v>4</v>
      </c>
      <c r="AK48" s="1">
        <v>5</v>
      </c>
      <c r="AL48" s="1">
        <v>3</v>
      </c>
      <c r="AM48" s="1">
        <v>2</v>
      </c>
      <c r="AN48" s="1">
        <v>5</v>
      </c>
      <c r="AO48" s="1">
        <v>5</v>
      </c>
      <c r="AP48" s="1">
        <v>5</v>
      </c>
      <c r="AQ48" s="1">
        <v>5</v>
      </c>
      <c r="AR48" s="1">
        <v>4</v>
      </c>
      <c r="AS48" s="1">
        <v>3</v>
      </c>
      <c r="AT48" s="1">
        <v>3</v>
      </c>
      <c r="AU48" s="1">
        <v>3</v>
      </c>
      <c r="AV48" s="1">
        <v>2</v>
      </c>
      <c r="AW48" s="1">
        <v>3</v>
      </c>
      <c r="AX48" s="1">
        <v>5</v>
      </c>
      <c r="AY48" s="1">
        <v>5</v>
      </c>
      <c r="AZ48" s="1">
        <v>4</v>
      </c>
      <c r="BA48" s="1">
        <v>5</v>
      </c>
      <c r="BB48" s="1">
        <v>2</v>
      </c>
      <c r="BC48" s="1">
        <v>5</v>
      </c>
      <c r="BD48" s="1">
        <v>5</v>
      </c>
      <c r="BE48" s="1" t="s">
        <v>1415</v>
      </c>
      <c r="BF48" s="1" t="s">
        <v>1416</v>
      </c>
      <c r="BG48" s="1" t="s">
        <v>1417</v>
      </c>
      <c r="BH48" s="1" t="s">
        <v>1418</v>
      </c>
      <c r="BI48" s="1" t="s">
        <v>1419</v>
      </c>
      <c r="BJ48" s="1" t="s">
        <v>1420</v>
      </c>
      <c r="BK48" s="1" t="s">
        <v>1421</v>
      </c>
      <c r="BL48" s="1" t="s">
        <v>1422</v>
      </c>
      <c r="BM48" s="1" t="s">
        <v>1423</v>
      </c>
      <c r="BN48" s="1" t="s">
        <v>1424</v>
      </c>
      <c r="BO48" s="1" t="s">
        <v>1425</v>
      </c>
      <c r="BP48" s="1" t="s">
        <v>1426</v>
      </c>
      <c r="BQ48" s="1" t="s">
        <v>1427</v>
      </c>
      <c r="BR48" s="1" t="s">
        <v>1428</v>
      </c>
      <c r="BS48" s="1" t="s">
        <v>1429</v>
      </c>
      <c r="BT48" s="1" t="s">
        <v>1430</v>
      </c>
      <c r="BU48" s="1" t="s">
        <v>1431</v>
      </c>
      <c r="BV48" s="1" t="s">
        <v>1432</v>
      </c>
      <c r="BX48" s="1" t="s">
        <v>1433</v>
      </c>
      <c r="BY48" s="1" t="s">
        <v>1434</v>
      </c>
      <c r="BZ48" s="1" t="s">
        <v>1435</v>
      </c>
      <c r="CA48" s="1" t="s">
        <v>1436</v>
      </c>
      <c r="CB48" s="1" t="s">
        <v>1437</v>
      </c>
      <c r="CC48" s="1" t="s">
        <v>1438</v>
      </c>
      <c r="CD48" s="1" t="s">
        <v>1439</v>
      </c>
      <c r="CF48" s="1" t="s">
        <v>1440</v>
      </c>
      <c r="CG48" s="1" t="s">
        <v>1441</v>
      </c>
    </row>
    <row r="49" spans="1:85" ht="12.75" x14ac:dyDescent="0.2">
      <c r="A49" s="14">
        <v>41977.693040474536</v>
      </c>
      <c r="B49" s="1">
        <v>3</v>
      </c>
      <c r="C49" s="1">
        <v>3</v>
      </c>
      <c r="D49" s="1">
        <v>1</v>
      </c>
      <c r="E49" s="1">
        <v>1</v>
      </c>
      <c r="F49" s="1">
        <v>4</v>
      </c>
      <c r="G49" s="1">
        <v>2</v>
      </c>
      <c r="H49" s="1">
        <v>3</v>
      </c>
      <c r="I49" s="1">
        <v>2</v>
      </c>
      <c r="J49" s="1">
        <v>4</v>
      </c>
      <c r="K49" s="1">
        <v>2</v>
      </c>
      <c r="L49" s="1">
        <v>2</v>
      </c>
      <c r="M49" s="1">
        <v>2</v>
      </c>
      <c r="N49" s="1">
        <v>3</v>
      </c>
      <c r="O49" s="1">
        <v>2</v>
      </c>
      <c r="P49" s="1">
        <v>4</v>
      </c>
      <c r="Q49" s="1">
        <v>4</v>
      </c>
      <c r="R49" s="1">
        <v>2</v>
      </c>
      <c r="S49" s="1">
        <v>3</v>
      </c>
      <c r="T49" s="1">
        <v>2</v>
      </c>
      <c r="U49" s="1">
        <v>1</v>
      </c>
      <c r="V49" s="1">
        <v>2</v>
      </c>
      <c r="W49" s="1">
        <v>2</v>
      </c>
      <c r="X49" s="1">
        <v>3</v>
      </c>
      <c r="Y49" s="1">
        <v>3</v>
      </c>
      <c r="Z49" s="1">
        <v>3</v>
      </c>
      <c r="AA49" s="1">
        <v>5</v>
      </c>
      <c r="AB49" s="1">
        <v>3</v>
      </c>
      <c r="AC49" s="1">
        <v>3</v>
      </c>
      <c r="AD49" s="1">
        <v>3</v>
      </c>
      <c r="AE49" s="1">
        <v>4</v>
      </c>
      <c r="AF49" s="1">
        <v>4</v>
      </c>
      <c r="AG49" s="1">
        <v>4</v>
      </c>
      <c r="AH49" s="1">
        <v>4</v>
      </c>
      <c r="AI49" s="1">
        <v>4</v>
      </c>
      <c r="AJ49" s="1">
        <v>3</v>
      </c>
      <c r="AK49" s="1">
        <v>3</v>
      </c>
      <c r="AL49" s="1">
        <v>2</v>
      </c>
      <c r="AM49" s="1">
        <v>1</v>
      </c>
      <c r="AN49" s="1">
        <v>4</v>
      </c>
      <c r="AO49" s="1">
        <v>2</v>
      </c>
      <c r="AP49" s="1">
        <v>3</v>
      </c>
      <c r="AQ49" s="1">
        <v>3</v>
      </c>
      <c r="AR49" s="1">
        <v>3</v>
      </c>
      <c r="AS49" s="1">
        <v>3</v>
      </c>
      <c r="AT49" s="1">
        <v>2</v>
      </c>
      <c r="AU49" s="1">
        <v>2</v>
      </c>
      <c r="AV49" s="1">
        <v>2</v>
      </c>
      <c r="AW49" s="1">
        <v>2</v>
      </c>
      <c r="AX49" s="1">
        <v>3</v>
      </c>
      <c r="AY49" s="1">
        <v>4</v>
      </c>
      <c r="AZ49" s="1">
        <v>2</v>
      </c>
      <c r="BA49" s="1">
        <v>4</v>
      </c>
      <c r="BB49" s="1">
        <v>2</v>
      </c>
      <c r="BC49" s="1">
        <v>1</v>
      </c>
      <c r="BD49" s="1">
        <v>3</v>
      </c>
      <c r="BE49" s="1" t="s">
        <v>1442</v>
      </c>
      <c r="BF49" s="1" t="s">
        <v>1443</v>
      </c>
      <c r="BG49" s="1" t="s">
        <v>1444</v>
      </c>
      <c r="BH49" s="1" t="s">
        <v>1445</v>
      </c>
      <c r="BI49" s="1" t="s">
        <v>1446</v>
      </c>
      <c r="BJ49" s="1" t="s">
        <v>1447</v>
      </c>
      <c r="BK49" s="1" t="s">
        <v>1448</v>
      </c>
      <c r="BL49" s="1" t="s">
        <v>1449</v>
      </c>
      <c r="BM49" s="1" t="s">
        <v>1450</v>
      </c>
      <c r="BN49" s="1" t="s">
        <v>1451</v>
      </c>
      <c r="BO49" s="1" t="s">
        <v>1452</v>
      </c>
      <c r="BP49" s="1" t="s">
        <v>1453</v>
      </c>
      <c r="BQ49" s="1" t="s">
        <v>1454</v>
      </c>
      <c r="BR49" s="1" t="s">
        <v>1455</v>
      </c>
      <c r="BS49" s="1" t="s">
        <v>1456</v>
      </c>
      <c r="BT49" s="1" t="s">
        <v>1457</v>
      </c>
      <c r="BU49" s="1" t="s">
        <v>1458</v>
      </c>
      <c r="BV49" s="1" t="s">
        <v>1459</v>
      </c>
      <c r="BX49" s="1" t="s">
        <v>1460</v>
      </c>
      <c r="BY49" s="1" t="s">
        <v>1461</v>
      </c>
      <c r="BZ49" s="1" t="s">
        <v>1462</v>
      </c>
      <c r="CA49" s="1" t="s">
        <v>1463</v>
      </c>
      <c r="CB49" s="1" t="s">
        <v>1464</v>
      </c>
      <c r="CC49" s="1" t="s">
        <v>1465</v>
      </c>
      <c r="CD49" s="1" t="s">
        <v>1466</v>
      </c>
      <c r="CE49" s="1" t="s">
        <v>1467</v>
      </c>
      <c r="CF49" s="1" t="s">
        <v>1468</v>
      </c>
      <c r="CG49" s="1" t="s">
        <v>1469</v>
      </c>
    </row>
    <row r="50" spans="1:85" ht="12.75" x14ac:dyDescent="0.2">
      <c r="A50" s="14">
        <v>41977.710085011575</v>
      </c>
      <c r="B50" s="1">
        <v>2</v>
      </c>
      <c r="C50" s="1">
        <v>4</v>
      </c>
      <c r="D50" s="1">
        <v>3</v>
      </c>
      <c r="E50" s="1">
        <v>2</v>
      </c>
      <c r="F50" s="1">
        <v>5</v>
      </c>
      <c r="G50" s="1">
        <v>4</v>
      </c>
      <c r="H50" s="1">
        <v>4</v>
      </c>
      <c r="I50" s="1">
        <v>3</v>
      </c>
      <c r="J50" s="1">
        <v>2</v>
      </c>
      <c r="K50" s="1">
        <v>2</v>
      </c>
      <c r="L50" s="1">
        <v>3</v>
      </c>
      <c r="M50" s="1">
        <v>5</v>
      </c>
      <c r="N50" s="1">
        <v>4</v>
      </c>
      <c r="O50" s="1">
        <v>3</v>
      </c>
      <c r="P50" s="1">
        <v>3</v>
      </c>
      <c r="Q50" s="1">
        <v>4</v>
      </c>
      <c r="R50" s="1">
        <v>3</v>
      </c>
      <c r="S50" s="1">
        <v>3</v>
      </c>
      <c r="T50" s="1">
        <v>2</v>
      </c>
      <c r="U50" s="1">
        <v>2</v>
      </c>
      <c r="V50" s="1">
        <v>4</v>
      </c>
      <c r="W50" s="1">
        <v>4</v>
      </c>
      <c r="X50" s="1">
        <v>3</v>
      </c>
      <c r="Y50" s="1">
        <v>5</v>
      </c>
      <c r="Z50" s="1">
        <v>4</v>
      </c>
      <c r="AA50" s="1">
        <v>4</v>
      </c>
      <c r="AB50" s="1">
        <v>3</v>
      </c>
      <c r="AC50" s="1">
        <v>4</v>
      </c>
      <c r="AD50" s="1">
        <v>3</v>
      </c>
      <c r="AE50" s="1">
        <v>3</v>
      </c>
      <c r="AF50" s="1">
        <v>4</v>
      </c>
      <c r="AG50" s="1">
        <v>4</v>
      </c>
      <c r="AH50" s="1">
        <v>5</v>
      </c>
      <c r="AI50" s="1">
        <v>4</v>
      </c>
      <c r="AJ50" s="1">
        <v>4</v>
      </c>
      <c r="AK50" s="1">
        <v>4</v>
      </c>
      <c r="AL50" s="1">
        <v>5</v>
      </c>
      <c r="AM50" s="1">
        <v>4</v>
      </c>
      <c r="AN50" s="1">
        <v>5</v>
      </c>
      <c r="AO50" s="1">
        <v>4</v>
      </c>
      <c r="AP50" s="1">
        <v>3</v>
      </c>
      <c r="AQ50" s="1">
        <v>3</v>
      </c>
      <c r="AR50" s="1">
        <v>3</v>
      </c>
      <c r="AS50" s="1">
        <v>3</v>
      </c>
      <c r="AT50" s="1">
        <v>4</v>
      </c>
      <c r="AU50" s="1">
        <v>4</v>
      </c>
      <c r="AV50" s="1">
        <v>4</v>
      </c>
      <c r="AW50" s="1">
        <v>4</v>
      </c>
      <c r="AX50" s="1">
        <v>3</v>
      </c>
      <c r="AY50" s="1">
        <v>4</v>
      </c>
      <c r="AZ50" s="1">
        <v>4</v>
      </c>
      <c r="BA50" s="1">
        <v>4</v>
      </c>
      <c r="BB50" s="1">
        <v>3</v>
      </c>
      <c r="BC50" s="1">
        <v>2</v>
      </c>
      <c r="BD50" s="1">
        <v>4</v>
      </c>
      <c r="BE50" s="1" t="s">
        <v>1470</v>
      </c>
      <c r="BF50" s="1" t="s">
        <v>1471</v>
      </c>
      <c r="BG50" s="1" t="s">
        <v>1472</v>
      </c>
      <c r="BH50" s="1" t="s">
        <v>1473</v>
      </c>
      <c r="BI50" s="1" t="s">
        <v>1474</v>
      </c>
      <c r="BJ50" s="1" t="s">
        <v>1475</v>
      </c>
      <c r="BK50" s="1" t="s">
        <v>1476</v>
      </c>
      <c r="BL50" s="1" t="s">
        <v>1477</v>
      </c>
      <c r="BM50" s="1" t="s">
        <v>1478</v>
      </c>
      <c r="BN50" s="1" t="s">
        <v>1479</v>
      </c>
      <c r="BO50" s="1" t="s">
        <v>1480</v>
      </c>
      <c r="BP50" s="1" t="s">
        <v>1481</v>
      </c>
      <c r="BQ50" s="1" t="s">
        <v>1482</v>
      </c>
      <c r="BR50" s="1" t="s">
        <v>1483</v>
      </c>
      <c r="BS50" s="1" t="s">
        <v>1484</v>
      </c>
      <c r="BT50" s="1" t="s">
        <v>1485</v>
      </c>
      <c r="BU50" s="1" t="s">
        <v>1486</v>
      </c>
      <c r="BV50" s="1" t="s">
        <v>1487</v>
      </c>
      <c r="BX50" s="1" t="s">
        <v>1488</v>
      </c>
      <c r="BY50" s="1" t="s">
        <v>1489</v>
      </c>
      <c r="BZ50" s="1" t="s">
        <v>1490</v>
      </c>
      <c r="CA50" s="1" t="s">
        <v>1491</v>
      </c>
      <c r="CB50" s="1" t="s">
        <v>1492</v>
      </c>
      <c r="CC50" s="1" t="s">
        <v>1493</v>
      </c>
      <c r="CD50" s="1" t="s">
        <v>1494</v>
      </c>
      <c r="CE50" s="1" t="s">
        <v>1495</v>
      </c>
      <c r="CF50" s="1" t="s">
        <v>1496</v>
      </c>
      <c r="CG50" s="1" t="s">
        <v>1497</v>
      </c>
    </row>
    <row r="51" spans="1:85" ht="12.75" x14ac:dyDescent="0.2">
      <c r="A51" s="14">
        <v>41977.725216435181</v>
      </c>
      <c r="B51" s="1">
        <v>1</v>
      </c>
      <c r="C51" s="1">
        <v>1</v>
      </c>
      <c r="D51" s="1">
        <v>2</v>
      </c>
      <c r="E51" s="1">
        <v>1</v>
      </c>
      <c r="F51" s="1">
        <v>5</v>
      </c>
      <c r="G51" s="1">
        <v>4</v>
      </c>
      <c r="H51" s="1">
        <v>2</v>
      </c>
      <c r="I51" s="1">
        <v>3</v>
      </c>
      <c r="J51" s="1">
        <v>2</v>
      </c>
      <c r="K51" s="1">
        <v>1</v>
      </c>
      <c r="L51" s="1">
        <v>4</v>
      </c>
      <c r="M51" s="1">
        <v>3</v>
      </c>
      <c r="N51" s="1">
        <v>1</v>
      </c>
      <c r="O51" s="1">
        <v>1</v>
      </c>
      <c r="P51" s="1">
        <v>4</v>
      </c>
      <c r="Q51" s="1">
        <v>2</v>
      </c>
      <c r="R51" s="1">
        <v>1</v>
      </c>
      <c r="S51" s="1">
        <v>2</v>
      </c>
      <c r="T51" s="1">
        <v>1</v>
      </c>
      <c r="U51" s="1">
        <v>3</v>
      </c>
      <c r="V51" s="1">
        <v>2</v>
      </c>
      <c r="W51" s="1">
        <v>4</v>
      </c>
      <c r="X51" s="1">
        <v>1</v>
      </c>
      <c r="Y51" s="1">
        <v>2</v>
      </c>
      <c r="Z51" s="1">
        <v>3</v>
      </c>
      <c r="AA51" s="1">
        <v>2</v>
      </c>
      <c r="AB51" s="1">
        <v>1</v>
      </c>
      <c r="AC51" s="1">
        <v>3</v>
      </c>
      <c r="AD51" s="1">
        <v>4</v>
      </c>
      <c r="AE51" s="1">
        <v>4</v>
      </c>
      <c r="AF51" s="1">
        <v>4</v>
      </c>
      <c r="AG51" s="1">
        <v>5</v>
      </c>
      <c r="AH51" s="1">
        <v>3</v>
      </c>
      <c r="AI51" s="1">
        <v>5</v>
      </c>
      <c r="AJ51" s="1">
        <v>1</v>
      </c>
      <c r="AK51" s="1">
        <v>1</v>
      </c>
      <c r="AL51" s="1">
        <v>1</v>
      </c>
      <c r="AM51" s="1">
        <v>1</v>
      </c>
      <c r="AN51" s="1">
        <v>4</v>
      </c>
      <c r="AO51" s="1">
        <v>3</v>
      </c>
      <c r="AP51" s="1">
        <v>3</v>
      </c>
      <c r="AQ51" s="1">
        <v>4</v>
      </c>
      <c r="AR51" s="1">
        <v>1</v>
      </c>
      <c r="AS51" s="1">
        <v>1</v>
      </c>
      <c r="AT51" s="1">
        <v>4</v>
      </c>
      <c r="AU51" s="1">
        <v>3</v>
      </c>
      <c r="AV51" s="1">
        <v>1</v>
      </c>
      <c r="AW51" s="1">
        <v>1</v>
      </c>
      <c r="AX51" s="1">
        <v>2</v>
      </c>
      <c r="AY51" s="1">
        <v>3</v>
      </c>
      <c r="AZ51" s="1">
        <v>1</v>
      </c>
      <c r="BA51" s="1">
        <v>2</v>
      </c>
      <c r="BB51" s="1">
        <v>1</v>
      </c>
      <c r="BC51" s="1">
        <v>3</v>
      </c>
      <c r="BD51" s="1">
        <v>1</v>
      </c>
      <c r="BE51" s="1" t="s">
        <v>1498</v>
      </c>
      <c r="BF51" s="1" t="s">
        <v>1499</v>
      </c>
      <c r="BG51" s="1" t="s">
        <v>1500</v>
      </c>
      <c r="BH51" s="1" t="s">
        <v>1501</v>
      </c>
      <c r="BI51" s="1" t="s">
        <v>1502</v>
      </c>
      <c r="BJ51" s="1" t="s">
        <v>1503</v>
      </c>
      <c r="BK51" s="1" t="s">
        <v>1504</v>
      </c>
      <c r="BL51" s="1" t="s">
        <v>1505</v>
      </c>
      <c r="BM51" s="1" t="s">
        <v>1506</v>
      </c>
      <c r="BN51" s="1" t="s">
        <v>1507</v>
      </c>
      <c r="BO51" s="1" t="s">
        <v>1508</v>
      </c>
      <c r="BP51" s="1" t="s">
        <v>1509</v>
      </c>
      <c r="BQ51" s="1" t="s">
        <v>1510</v>
      </c>
      <c r="BR51" s="1" t="s">
        <v>1511</v>
      </c>
      <c r="BS51" s="1" t="s">
        <v>1512</v>
      </c>
      <c r="BT51" s="1" t="s">
        <v>1513</v>
      </c>
      <c r="BU51" s="1" t="s">
        <v>1514</v>
      </c>
      <c r="BV51" s="1" t="s">
        <v>1515</v>
      </c>
      <c r="BX51" s="1" t="s">
        <v>1516</v>
      </c>
      <c r="BY51" s="1" t="s">
        <v>1517</v>
      </c>
      <c r="BZ51" s="1" t="s">
        <v>1518</v>
      </c>
      <c r="CA51" s="1" t="s">
        <v>1519</v>
      </c>
      <c r="CB51" s="1" t="s">
        <v>1520</v>
      </c>
      <c r="CC51" s="1" t="s">
        <v>1521</v>
      </c>
      <c r="CD51" s="1" t="s">
        <v>1522</v>
      </c>
      <c r="CE51" s="1" t="s">
        <v>1523</v>
      </c>
      <c r="CF51" s="1" t="s">
        <v>1524</v>
      </c>
      <c r="CG51" s="1" t="s">
        <v>1525</v>
      </c>
    </row>
    <row r="52" spans="1:85" ht="12.75" x14ac:dyDescent="0.2">
      <c r="A52" s="14">
        <v>41977.734200196763</v>
      </c>
      <c r="B52" s="1">
        <v>2</v>
      </c>
      <c r="C52" s="1">
        <v>4</v>
      </c>
      <c r="D52" s="1">
        <v>2</v>
      </c>
      <c r="E52" s="1">
        <v>2</v>
      </c>
      <c r="F52" s="1">
        <v>5</v>
      </c>
      <c r="G52" s="1">
        <v>4</v>
      </c>
      <c r="H52" s="1">
        <v>5</v>
      </c>
      <c r="I52" s="1">
        <v>3</v>
      </c>
      <c r="J52" s="1">
        <v>2</v>
      </c>
      <c r="K52" s="1">
        <v>3</v>
      </c>
      <c r="L52" s="1">
        <v>3</v>
      </c>
      <c r="M52" s="1">
        <v>4</v>
      </c>
      <c r="N52" s="1">
        <v>4</v>
      </c>
      <c r="O52" s="1">
        <v>5</v>
      </c>
      <c r="P52" s="1">
        <v>4</v>
      </c>
      <c r="Q52" s="1">
        <v>3</v>
      </c>
      <c r="R52" s="1">
        <v>4</v>
      </c>
      <c r="S52" s="1">
        <v>3</v>
      </c>
      <c r="T52" s="1">
        <v>3</v>
      </c>
      <c r="U52" s="1">
        <v>5</v>
      </c>
      <c r="V52" s="1">
        <v>5</v>
      </c>
      <c r="W52" s="1">
        <v>5</v>
      </c>
      <c r="X52" s="1">
        <v>1</v>
      </c>
      <c r="Y52" s="1">
        <v>4</v>
      </c>
      <c r="Z52" s="1">
        <v>2</v>
      </c>
      <c r="AA52" s="1">
        <v>4</v>
      </c>
      <c r="AB52" s="1">
        <v>2</v>
      </c>
      <c r="AC52" s="1">
        <v>2</v>
      </c>
      <c r="AD52" s="1">
        <v>3</v>
      </c>
      <c r="AE52" s="1">
        <v>2</v>
      </c>
      <c r="AF52" s="1">
        <v>4</v>
      </c>
      <c r="AG52" s="1">
        <v>5</v>
      </c>
      <c r="AH52" s="1">
        <v>4</v>
      </c>
      <c r="AI52" s="1">
        <v>2</v>
      </c>
      <c r="AJ52" s="1">
        <v>2</v>
      </c>
      <c r="AK52" s="1">
        <v>4</v>
      </c>
      <c r="AL52" s="1">
        <v>2</v>
      </c>
      <c r="AM52" s="1">
        <v>2</v>
      </c>
      <c r="AN52" s="1">
        <v>5</v>
      </c>
      <c r="AO52" s="1">
        <v>5</v>
      </c>
      <c r="AP52" s="1">
        <v>5</v>
      </c>
      <c r="AQ52" s="1">
        <v>4</v>
      </c>
      <c r="AR52" s="1">
        <v>2</v>
      </c>
      <c r="AS52" s="1">
        <v>2</v>
      </c>
      <c r="AT52" s="1">
        <v>4</v>
      </c>
      <c r="AU52" s="1">
        <v>3</v>
      </c>
      <c r="AV52" s="1">
        <v>4</v>
      </c>
      <c r="AW52" s="1">
        <v>4</v>
      </c>
      <c r="AX52" s="1">
        <v>5</v>
      </c>
      <c r="AY52" s="1">
        <v>3</v>
      </c>
      <c r="AZ52" s="1">
        <v>3</v>
      </c>
      <c r="BA52" s="1">
        <v>4</v>
      </c>
      <c r="BB52" s="1">
        <v>2</v>
      </c>
      <c r="BC52" s="1">
        <v>5</v>
      </c>
      <c r="BD52" s="1">
        <v>5</v>
      </c>
      <c r="BE52" s="1" t="s">
        <v>1526</v>
      </c>
      <c r="BF52" s="1" t="s">
        <v>1527</v>
      </c>
      <c r="BG52" s="1" t="s">
        <v>1528</v>
      </c>
      <c r="BH52" s="1" t="s">
        <v>1529</v>
      </c>
      <c r="BI52" s="1" t="s">
        <v>1530</v>
      </c>
      <c r="BJ52" s="1" t="s">
        <v>1531</v>
      </c>
      <c r="BK52" s="1" t="s">
        <v>1532</v>
      </c>
      <c r="BL52" s="1" t="s">
        <v>1533</v>
      </c>
      <c r="BM52" s="1" t="s">
        <v>1534</v>
      </c>
      <c r="BN52" s="1" t="s">
        <v>1535</v>
      </c>
      <c r="BO52" s="1" t="s">
        <v>1536</v>
      </c>
      <c r="BP52" s="1" t="s">
        <v>1537</v>
      </c>
      <c r="BQ52" s="1" t="s">
        <v>1538</v>
      </c>
      <c r="BR52" s="1" t="s">
        <v>1539</v>
      </c>
      <c r="BS52" s="1" t="s">
        <v>1540</v>
      </c>
      <c r="BT52" s="1" t="s">
        <v>1541</v>
      </c>
      <c r="BU52" s="1" t="s">
        <v>1542</v>
      </c>
      <c r="BV52" s="1" t="s">
        <v>1543</v>
      </c>
      <c r="BW52" s="1" t="s">
        <v>1544</v>
      </c>
      <c r="BX52" s="1" t="s">
        <v>1545</v>
      </c>
      <c r="BY52" s="1" t="s">
        <v>1546</v>
      </c>
      <c r="BZ52" s="1" t="s">
        <v>1547</v>
      </c>
      <c r="CA52" s="1" t="s">
        <v>1548</v>
      </c>
      <c r="CB52" s="1" t="s">
        <v>1549</v>
      </c>
      <c r="CD52" s="1" t="s">
        <v>1550</v>
      </c>
      <c r="CE52" s="1" t="s">
        <v>1551</v>
      </c>
      <c r="CF52" s="1" t="s">
        <v>1552</v>
      </c>
      <c r="CG52" s="1" t="s">
        <v>1553</v>
      </c>
    </row>
    <row r="53" spans="1:85" ht="12.75" x14ac:dyDescent="0.2">
      <c r="A53" s="14">
        <v>41977.804625266202</v>
      </c>
      <c r="B53" s="1">
        <v>4</v>
      </c>
      <c r="C53" s="1">
        <v>5</v>
      </c>
      <c r="D53" s="1">
        <v>5</v>
      </c>
      <c r="E53" s="1">
        <v>3</v>
      </c>
      <c r="F53" s="1">
        <v>4</v>
      </c>
      <c r="G53" s="1">
        <v>4</v>
      </c>
      <c r="H53" s="1">
        <v>4</v>
      </c>
      <c r="I53" s="1">
        <v>3</v>
      </c>
      <c r="J53" s="1">
        <v>4</v>
      </c>
      <c r="K53" s="1">
        <v>5</v>
      </c>
      <c r="L53" s="1">
        <v>5</v>
      </c>
      <c r="M53" s="1">
        <v>4</v>
      </c>
      <c r="N53" s="1">
        <v>5</v>
      </c>
      <c r="O53" s="1">
        <v>5</v>
      </c>
      <c r="P53" s="1">
        <v>5</v>
      </c>
      <c r="Q53" s="1">
        <v>4</v>
      </c>
      <c r="R53" s="1">
        <v>5</v>
      </c>
      <c r="S53" s="1">
        <v>5</v>
      </c>
      <c r="T53" s="1">
        <v>3</v>
      </c>
      <c r="U53" s="1">
        <v>5</v>
      </c>
      <c r="V53" s="1">
        <v>5</v>
      </c>
      <c r="W53" s="1">
        <v>5</v>
      </c>
      <c r="X53" s="1">
        <v>3</v>
      </c>
      <c r="Y53" s="1">
        <v>5</v>
      </c>
      <c r="Z53" s="1">
        <v>5</v>
      </c>
      <c r="AA53" s="1">
        <v>5</v>
      </c>
      <c r="AB53" s="1">
        <v>3</v>
      </c>
      <c r="AC53" s="1">
        <v>4</v>
      </c>
      <c r="AD53" s="1">
        <v>2</v>
      </c>
      <c r="AE53" s="1">
        <v>4</v>
      </c>
      <c r="AF53" s="1">
        <v>4</v>
      </c>
      <c r="AG53" s="1">
        <v>4</v>
      </c>
      <c r="AH53" s="1">
        <v>5</v>
      </c>
      <c r="AI53" s="1">
        <v>2</v>
      </c>
      <c r="AJ53" s="1">
        <v>4</v>
      </c>
      <c r="AK53" s="1">
        <v>5</v>
      </c>
      <c r="AL53" s="1">
        <v>5</v>
      </c>
      <c r="AM53" s="1">
        <v>4</v>
      </c>
      <c r="AN53" s="1">
        <v>3</v>
      </c>
      <c r="AO53" s="1">
        <v>4</v>
      </c>
      <c r="AP53" s="1">
        <v>5</v>
      </c>
      <c r="AQ53" s="1">
        <v>4</v>
      </c>
      <c r="AR53" s="1">
        <v>5</v>
      </c>
      <c r="AS53" s="1">
        <v>5</v>
      </c>
      <c r="AT53" s="1">
        <v>5</v>
      </c>
      <c r="AU53" s="1">
        <v>3</v>
      </c>
      <c r="AV53" s="1">
        <v>5</v>
      </c>
      <c r="AW53" s="1">
        <v>5</v>
      </c>
      <c r="AX53" s="1">
        <v>4</v>
      </c>
      <c r="AY53" s="1">
        <v>4</v>
      </c>
      <c r="AZ53" s="1">
        <v>5</v>
      </c>
      <c r="BA53" s="1">
        <v>5</v>
      </c>
      <c r="BB53" s="1">
        <v>4</v>
      </c>
      <c r="BC53" s="1">
        <v>4</v>
      </c>
      <c r="BD53" s="1">
        <v>5</v>
      </c>
      <c r="BE53" s="1" t="s">
        <v>1554</v>
      </c>
      <c r="BF53" s="1" t="s">
        <v>1555</v>
      </c>
      <c r="BG53" s="1" t="s">
        <v>1556</v>
      </c>
      <c r="BH53" s="1" t="s">
        <v>1557</v>
      </c>
      <c r="BI53" s="1" t="s">
        <v>1558</v>
      </c>
      <c r="BJ53" s="1" t="s">
        <v>1559</v>
      </c>
      <c r="BK53" s="1" t="s">
        <v>1560</v>
      </c>
      <c r="BL53" s="1" t="s">
        <v>1561</v>
      </c>
      <c r="BM53" s="1" t="s">
        <v>1562</v>
      </c>
      <c r="BN53" s="1" t="s">
        <v>1563</v>
      </c>
      <c r="BO53" s="1" t="s">
        <v>1564</v>
      </c>
      <c r="BP53" s="1" t="s">
        <v>1565</v>
      </c>
      <c r="BQ53" s="1" t="s">
        <v>1566</v>
      </c>
      <c r="BR53" s="1" t="s">
        <v>1567</v>
      </c>
      <c r="BS53" s="1" t="s">
        <v>1568</v>
      </c>
      <c r="BT53" s="1" t="s">
        <v>1569</v>
      </c>
      <c r="BU53" s="1" t="s">
        <v>1570</v>
      </c>
      <c r="BV53" s="1" t="s">
        <v>1571</v>
      </c>
      <c r="BW53" s="1" t="s">
        <v>1572</v>
      </c>
      <c r="BX53" s="1" t="s">
        <v>1573</v>
      </c>
      <c r="BY53" s="1" t="s">
        <v>1574</v>
      </c>
      <c r="BZ53" s="1" t="s">
        <v>1575</v>
      </c>
      <c r="CA53" s="1" t="s">
        <v>1576</v>
      </c>
      <c r="CB53" s="1" t="s">
        <v>1577</v>
      </c>
      <c r="CC53" s="1" t="s">
        <v>1578</v>
      </c>
      <c r="CD53" s="1" t="s">
        <v>1579</v>
      </c>
      <c r="CE53" s="1" t="s">
        <v>1580</v>
      </c>
      <c r="CF53" s="1" t="s">
        <v>1581</v>
      </c>
      <c r="CG53" s="1" t="s">
        <v>1582</v>
      </c>
    </row>
    <row r="54" spans="1:85" ht="12.75" x14ac:dyDescent="0.2">
      <c r="A54" s="14">
        <v>41977.882234050921</v>
      </c>
      <c r="B54" s="1">
        <v>3</v>
      </c>
      <c r="C54" s="1">
        <v>5</v>
      </c>
      <c r="D54" s="1">
        <v>3</v>
      </c>
      <c r="E54" s="1">
        <v>1</v>
      </c>
      <c r="F54" s="1">
        <v>5</v>
      </c>
      <c r="G54" s="1">
        <v>5</v>
      </c>
      <c r="H54" s="1">
        <v>4</v>
      </c>
      <c r="I54" s="1">
        <v>5</v>
      </c>
      <c r="J54" s="1">
        <v>4</v>
      </c>
      <c r="K54" s="1">
        <v>3</v>
      </c>
      <c r="L54" s="1">
        <v>5</v>
      </c>
      <c r="M54" s="1">
        <v>3</v>
      </c>
      <c r="N54" s="1">
        <v>2</v>
      </c>
      <c r="O54" s="1">
        <v>1</v>
      </c>
      <c r="P54" s="1">
        <v>5</v>
      </c>
      <c r="Q54" s="1">
        <v>5</v>
      </c>
      <c r="R54" s="1">
        <v>2</v>
      </c>
      <c r="S54" s="1">
        <v>5</v>
      </c>
      <c r="T54" s="1">
        <v>1</v>
      </c>
      <c r="U54" s="1">
        <v>3</v>
      </c>
      <c r="V54" s="1">
        <v>5</v>
      </c>
      <c r="W54" s="1">
        <v>5</v>
      </c>
      <c r="X54" s="1">
        <v>3</v>
      </c>
      <c r="Y54" s="1">
        <v>4</v>
      </c>
      <c r="Z54" s="1">
        <v>3</v>
      </c>
      <c r="AA54" s="1">
        <v>4</v>
      </c>
      <c r="AB54" s="1">
        <v>3</v>
      </c>
      <c r="AC54" s="1">
        <v>2</v>
      </c>
      <c r="AD54" s="1">
        <v>4</v>
      </c>
      <c r="AE54" s="1">
        <v>3</v>
      </c>
      <c r="AF54" s="1">
        <v>4</v>
      </c>
      <c r="AG54" s="1">
        <v>3</v>
      </c>
      <c r="AH54" s="1">
        <v>3</v>
      </c>
      <c r="AI54" s="1">
        <v>3</v>
      </c>
      <c r="AJ54" s="1">
        <v>4</v>
      </c>
      <c r="AK54" s="1">
        <v>5</v>
      </c>
      <c r="AL54" s="1">
        <v>1</v>
      </c>
      <c r="AM54" s="1">
        <v>1</v>
      </c>
      <c r="AN54" s="1">
        <v>5</v>
      </c>
      <c r="AO54" s="1">
        <v>5</v>
      </c>
      <c r="AP54" s="1">
        <v>5</v>
      </c>
      <c r="AQ54" s="1">
        <v>5</v>
      </c>
      <c r="AR54" s="1">
        <v>1</v>
      </c>
      <c r="AS54" s="1">
        <v>2</v>
      </c>
      <c r="AT54" s="1">
        <v>5</v>
      </c>
      <c r="AU54" s="1">
        <v>2</v>
      </c>
      <c r="AV54" s="1">
        <v>1</v>
      </c>
      <c r="AW54" s="1">
        <v>1</v>
      </c>
      <c r="AX54" s="1">
        <v>4</v>
      </c>
      <c r="AY54" s="1">
        <v>1</v>
      </c>
      <c r="AZ54" s="1">
        <v>1</v>
      </c>
      <c r="BA54" s="1">
        <v>5</v>
      </c>
      <c r="BB54" s="1">
        <v>1</v>
      </c>
      <c r="BC54" s="1">
        <v>3</v>
      </c>
      <c r="BD54" s="1">
        <v>5</v>
      </c>
      <c r="BE54" s="1" t="s">
        <v>1583</v>
      </c>
      <c r="BF54" s="1" t="s">
        <v>1584</v>
      </c>
      <c r="BG54" s="1" t="s">
        <v>1585</v>
      </c>
      <c r="BH54" s="1" t="s">
        <v>1586</v>
      </c>
      <c r="BI54" s="1" t="s">
        <v>1587</v>
      </c>
      <c r="BJ54" s="1" t="s">
        <v>1588</v>
      </c>
      <c r="BK54" s="1" t="s">
        <v>1589</v>
      </c>
      <c r="BL54" s="1" t="s">
        <v>1590</v>
      </c>
      <c r="BM54" s="1" t="s">
        <v>1591</v>
      </c>
      <c r="BN54" s="1" t="s">
        <v>1592</v>
      </c>
      <c r="BO54" s="1" t="s">
        <v>1593</v>
      </c>
      <c r="BP54" s="1" t="s">
        <v>1594</v>
      </c>
      <c r="BQ54" s="1" t="s">
        <v>1595</v>
      </c>
      <c r="BR54" s="1" t="s">
        <v>1596</v>
      </c>
      <c r="BS54" s="1" t="s">
        <v>1597</v>
      </c>
      <c r="BT54" s="1" t="s">
        <v>1598</v>
      </c>
      <c r="BU54" s="1" t="s">
        <v>1599</v>
      </c>
      <c r="BV54" s="1" t="s">
        <v>1600</v>
      </c>
      <c r="BW54" s="1" t="s">
        <v>1601</v>
      </c>
      <c r="BX54" s="1" t="s">
        <v>1602</v>
      </c>
      <c r="BY54" s="1" t="s">
        <v>1603</v>
      </c>
      <c r="BZ54" s="1" t="s">
        <v>1604</v>
      </c>
      <c r="CA54" s="1" t="s">
        <v>1605</v>
      </c>
      <c r="CB54" s="1" t="s">
        <v>1606</v>
      </c>
      <c r="CC54" s="1" t="s">
        <v>1607</v>
      </c>
      <c r="CD54" s="1" t="s">
        <v>1608</v>
      </c>
      <c r="CE54" s="1" t="s">
        <v>1609</v>
      </c>
      <c r="CF54" s="1" t="s">
        <v>1610</v>
      </c>
      <c r="CG54" s="1" t="s">
        <v>1611</v>
      </c>
    </row>
    <row r="55" spans="1:85" ht="12.75" x14ac:dyDescent="0.2">
      <c r="A55" s="14">
        <v>41977.908374768522</v>
      </c>
      <c r="B55" s="1">
        <v>3</v>
      </c>
      <c r="C55" s="1">
        <v>5</v>
      </c>
      <c r="D55" s="1">
        <v>2</v>
      </c>
      <c r="E55" s="1">
        <v>1</v>
      </c>
      <c r="F55" s="1">
        <v>5</v>
      </c>
      <c r="G55" s="1">
        <v>1</v>
      </c>
      <c r="H55" s="1">
        <v>3</v>
      </c>
      <c r="I55" s="1">
        <v>3</v>
      </c>
      <c r="J55" s="1">
        <v>2</v>
      </c>
      <c r="K55" s="1">
        <v>2</v>
      </c>
      <c r="L55" s="1">
        <v>4</v>
      </c>
      <c r="M55" s="1">
        <v>1</v>
      </c>
      <c r="N55" s="1">
        <v>2</v>
      </c>
      <c r="O55" s="1">
        <v>4</v>
      </c>
      <c r="P55" s="1">
        <v>3</v>
      </c>
      <c r="Q55" s="1">
        <v>4</v>
      </c>
      <c r="R55" s="1">
        <v>4</v>
      </c>
      <c r="S55" s="1">
        <v>4</v>
      </c>
      <c r="T55" s="1">
        <v>1</v>
      </c>
      <c r="U55" s="1">
        <v>3</v>
      </c>
      <c r="V55" s="1">
        <v>5</v>
      </c>
      <c r="W55" s="1">
        <v>2</v>
      </c>
      <c r="X55" s="1">
        <v>2</v>
      </c>
      <c r="Y55" s="1">
        <v>4</v>
      </c>
      <c r="Z55" s="1">
        <v>3</v>
      </c>
      <c r="AA55" s="1">
        <v>4</v>
      </c>
      <c r="AB55" s="1">
        <v>4</v>
      </c>
      <c r="AC55" s="1">
        <v>5</v>
      </c>
      <c r="AD55" s="1">
        <v>1</v>
      </c>
      <c r="AE55" s="1">
        <v>3</v>
      </c>
      <c r="AF55" s="1">
        <v>5</v>
      </c>
      <c r="AG55" s="1">
        <v>4</v>
      </c>
      <c r="AH55" s="1">
        <v>3</v>
      </c>
      <c r="AI55" s="1">
        <v>5</v>
      </c>
      <c r="AJ55" s="1">
        <v>3</v>
      </c>
      <c r="AK55" s="1">
        <v>4</v>
      </c>
      <c r="AL55" s="1">
        <v>3</v>
      </c>
      <c r="AM55" s="1">
        <v>1</v>
      </c>
      <c r="AN55" s="1">
        <v>5</v>
      </c>
      <c r="AO55" s="1">
        <v>3</v>
      </c>
      <c r="AP55" s="1">
        <v>3</v>
      </c>
      <c r="AQ55" s="1">
        <v>3</v>
      </c>
      <c r="AR55" s="1">
        <v>3</v>
      </c>
      <c r="AS55" s="1">
        <v>2</v>
      </c>
      <c r="AT55" s="1">
        <v>2</v>
      </c>
      <c r="AU55" s="1">
        <v>1</v>
      </c>
      <c r="AV55" s="1">
        <v>4</v>
      </c>
      <c r="AW55" s="1">
        <v>4</v>
      </c>
      <c r="AX55" s="1">
        <v>5</v>
      </c>
      <c r="AY55" s="1">
        <v>3</v>
      </c>
      <c r="AZ55" s="1">
        <v>4</v>
      </c>
      <c r="BA55" s="1">
        <v>4</v>
      </c>
      <c r="BB55" s="1">
        <v>1</v>
      </c>
      <c r="BC55" s="1">
        <v>4</v>
      </c>
      <c r="BD55" s="1">
        <v>5</v>
      </c>
      <c r="BE55" s="1" t="s">
        <v>1612</v>
      </c>
      <c r="BF55" s="1" t="s">
        <v>1613</v>
      </c>
      <c r="BG55" s="1" t="s">
        <v>1614</v>
      </c>
      <c r="BH55" s="1" t="s">
        <v>1615</v>
      </c>
      <c r="BI55" s="1" t="s">
        <v>1616</v>
      </c>
      <c r="BJ55" s="1" t="s">
        <v>1617</v>
      </c>
      <c r="BK55" s="1" t="s">
        <v>1618</v>
      </c>
      <c r="BL55" s="1" t="s">
        <v>1619</v>
      </c>
      <c r="BM55" s="1" t="s">
        <v>1620</v>
      </c>
      <c r="BN55" s="1" t="s">
        <v>1621</v>
      </c>
      <c r="BO55" s="1" t="s">
        <v>1622</v>
      </c>
      <c r="BP55" s="1" t="s">
        <v>1623</v>
      </c>
      <c r="BQ55" s="1" t="s">
        <v>1624</v>
      </c>
      <c r="BR55" s="1" t="s">
        <v>1625</v>
      </c>
      <c r="BS55" s="1" t="s">
        <v>1626</v>
      </c>
      <c r="BT55" s="1" t="s">
        <v>1627</v>
      </c>
      <c r="BU55" s="1" t="s">
        <v>1628</v>
      </c>
      <c r="BV55" s="1" t="s">
        <v>1629</v>
      </c>
      <c r="BW55" s="1" t="s">
        <v>1630</v>
      </c>
      <c r="BX55" s="1" t="s">
        <v>1631</v>
      </c>
      <c r="BY55" s="1" t="s">
        <v>1632</v>
      </c>
      <c r="BZ55" s="1" t="s">
        <v>1633</v>
      </c>
      <c r="CA55" s="1" t="s">
        <v>1634</v>
      </c>
      <c r="CB55" s="1" t="s">
        <v>1635</v>
      </c>
      <c r="CC55" s="1" t="s">
        <v>1636</v>
      </c>
      <c r="CD55" s="1" t="s">
        <v>1637</v>
      </c>
      <c r="CE55" s="1" t="s">
        <v>1638</v>
      </c>
      <c r="CF55" s="1" t="s">
        <v>1639</v>
      </c>
      <c r="CG55" s="1" t="s">
        <v>1640</v>
      </c>
    </row>
    <row r="56" spans="1:85" ht="12.75" x14ac:dyDescent="0.2">
      <c r="A56" s="14">
        <v>41977.960240219909</v>
      </c>
      <c r="B56" s="1">
        <v>5</v>
      </c>
      <c r="C56" s="1">
        <v>3</v>
      </c>
      <c r="D56" s="1">
        <v>1</v>
      </c>
      <c r="E56" s="1">
        <v>4</v>
      </c>
      <c r="F56" s="1">
        <v>5</v>
      </c>
      <c r="G56" s="1">
        <v>1</v>
      </c>
      <c r="H56" s="1">
        <v>1</v>
      </c>
      <c r="I56" s="1">
        <v>1</v>
      </c>
      <c r="J56" s="1">
        <v>3</v>
      </c>
      <c r="K56" s="1">
        <v>4</v>
      </c>
      <c r="L56" s="1" t="s">
        <v>1641</v>
      </c>
      <c r="M56" s="1">
        <v>1</v>
      </c>
      <c r="N56" s="1">
        <v>1</v>
      </c>
      <c r="O56" s="1">
        <v>1</v>
      </c>
      <c r="P56" s="1">
        <v>1</v>
      </c>
      <c r="Q56" s="1">
        <v>2</v>
      </c>
      <c r="R56" s="1">
        <v>1</v>
      </c>
      <c r="S56" s="1">
        <v>4</v>
      </c>
      <c r="T56" s="1">
        <v>1</v>
      </c>
      <c r="U56" s="1">
        <v>5</v>
      </c>
      <c r="V56" s="1">
        <v>5</v>
      </c>
      <c r="W56" s="1">
        <v>1</v>
      </c>
      <c r="X56" s="1">
        <v>1</v>
      </c>
      <c r="Y56" s="1">
        <v>1</v>
      </c>
      <c r="Z56" s="1">
        <v>1</v>
      </c>
      <c r="AA56" s="1">
        <v>2</v>
      </c>
      <c r="AB56" s="1">
        <v>1</v>
      </c>
      <c r="AC56" s="1">
        <v>1</v>
      </c>
      <c r="AD56" s="1">
        <v>1</v>
      </c>
      <c r="AE56" s="1">
        <v>1</v>
      </c>
      <c r="AF56" s="1">
        <v>1</v>
      </c>
      <c r="AG56" s="1">
        <v>1</v>
      </c>
      <c r="AH56" s="1">
        <v>5</v>
      </c>
      <c r="AI56" s="1">
        <v>1</v>
      </c>
      <c r="AJ56" s="1">
        <v>5</v>
      </c>
      <c r="AK56" s="1">
        <v>3</v>
      </c>
      <c r="AL56" s="1">
        <v>1</v>
      </c>
      <c r="AM56" s="1">
        <v>3</v>
      </c>
      <c r="AN56" s="1">
        <v>5</v>
      </c>
      <c r="AO56" s="1">
        <v>4</v>
      </c>
      <c r="AP56" s="1">
        <v>1</v>
      </c>
      <c r="AQ56" s="1">
        <v>3</v>
      </c>
      <c r="AR56" s="1">
        <v>3</v>
      </c>
      <c r="AS56" s="1">
        <v>3</v>
      </c>
      <c r="AT56" s="1">
        <v>1</v>
      </c>
      <c r="AU56" s="1">
        <v>1</v>
      </c>
      <c r="AV56" s="1">
        <v>1</v>
      </c>
      <c r="AW56" s="1">
        <v>1</v>
      </c>
      <c r="AX56" s="1">
        <v>3</v>
      </c>
      <c r="AY56" s="1">
        <v>2</v>
      </c>
      <c r="AZ56" s="1">
        <v>1</v>
      </c>
      <c r="BA56" s="1">
        <v>5</v>
      </c>
      <c r="BB56" s="1">
        <v>1</v>
      </c>
      <c r="BC56" s="1">
        <v>5</v>
      </c>
      <c r="BD56" s="1">
        <v>5</v>
      </c>
      <c r="BE56" s="1" t="s">
        <v>1642</v>
      </c>
      <c r="BF56" s="1" t="s">
        <v>1643</v>
      </c>
      <c r="BG56" s="1" t="s">
        <v>1644</v>
      </c>
      <c r="BH56" s="1" t="s">
        <v>1645</v>
      </c>
      <c r="BI56" s="1" t="s">
        <v>1646</v>
      </c>
      <c r="BJ56" s="1" t="s">
        <v>1647</v>
      </c>
      <c r="BK56" s="1" t="s">
        <v>1648</v>
      </c>
      <c r="BL56" s="1" t="s">
        <v>1649</v>
      </c>
      <c r="BM56" s="1" t="s">
        <v>1650</v>
      </c>
      <c r="BN56" s="1" t="s">
        <v>1651</v>
      </c>
      <c r="BO56" s="1" t="s">
        <v>1652</v>
      </c>
      <c r="BP56" s="1" t="s">
        <v>1653</v>
      </c>
      <c r="BQ56" s="1" t="s">
        <v>1654</v>
      </c>
      <c r="BR56" s="1" t="s">
        <v>1655</v>
      </c>
      <c r="BS56" s="1" t="s">
        <v>1656</v>
      </c>
      <c r="BT56" s="1" t="s">
        <v>1657</v>
      </c>
      <c r="BU56" s="1" t="s">
        <v>1658</v>
      </c>
      <c r="BV56" s="1" t="s">
        <v>1659</v>
      </c>
      <c r="BW56" s="1" t="s">
        <v>1660</v>
      </c>
      <c r="BX56" s="1" t="s">
        <v>1661</v>
      </c>
      <c r="BY56" s="1" t="s">
        <v>1662</v>
      </c>
      <c r="BZ56" s="1" t="s">
        <v>1663</v>
      </c>
      <c r="CA56" s="1" t="s">
        <v>1664</v>
      </c>
      <c r="CB56" s="1" t="s">
        <v>1665</v>
      </c>
      <c r="CC56" s="1" t="s">
        <v>1666</v>
      </c>
      <c r="CD56" s="1" t="s">
        <v>1667</v>
      </c>
      <c r="CE56" s="1" t="s">
        <v>1668</v>
      </c>
      <c r="CF56" s="1" t="s">
        <v>1669</v>
      </c>
      <c r="CG56" s="1" t="s">
        <v>1670</v>
      </c>
    </row>
    <row r="57" spans="1:85" ht="12.75" x14ac:dyDescent="0.2">
      <c r="A57" s="14">
        <v>41978.044942002314</v>
      </c>
      <c r="B57" s="1">
        <v>2</v>
      </c>
      <c r="C57" s="1">
        <v>3</v>
      </c>
      <c r="D57" s="1">
        <v>4</v>
      </c>
      <c r="E57" s="1">
        <v>1</v>
      </c>
      <c r="F57" s="1">
        <v>5</v>
      </c>
      <c r="G57" s="1">
        <v>1</v>
      </c>
      <c r="H57" s="1">
        <v>1</v>
      </c>
      <c r="I57" s="1">
        <v>1</v>
      </c>
      <c r="J57" s="1">
        <v>1</v>
      </c>
      <c r="K57" s="1">
        <v>4</v>
      </c>
      <c r="L57" s="1">
        <v>2</v>
      </c>
      <c r="M57" s="1">
        <v>1</v>
      </c>
      <c r="N57" s="1">
        <v>1</v>
      </c>
      <c r="O57" s="1">
        <v>1</v>
      </c>
      <c r="P57" s="1">
        <v>2</v>
      </c>
      <c r="Q57" s="1">
        <v>1</v>
      </c>
      <c r="R57" s="1">
        <v>2</v>
      </c>
      <c r="S57" s="1">
        <v>5</v>
      </c>
      <c r="T57" s="1">
        <v>1</v>
      </c>
      <c r="U57" s="1">
        <v>1</v>
      </c>
      <c r="V57" s="1">
        <v>5</v>
      </c>
      <c r="W57" s="1">
        <v>2</v>
      </c>
      <c r="X57" s="1">
        <v>3</v>
      </c>
      <c r="Y57" s="1">
        <v>5</v>
      </c>
      <c r="Z57" s="1">
        <v>5</v>
      </c>
      <c r="AA57" s="1">
        <v>4</v>
      </c>
      <c r="AB57" s="1">
        <v>3</v>
      </c>
      <c r="AC57" s="1">
        <v>3</v>
      </c>
      <c r="AD57" s="1">
        <v>2</v>
      </c>
      <c r="AE57" s="1">
        <v>2</v>
      </c>
      <c r="AF57" s="1">
        <v>2</v>
      </c>
      <c r="AG57" s="1">
        <v>1</v>
      </c>
      <c r="AH57" s="1">
        <v>2</v>
      </c>
      <c r="AI57" s="1">
        <v>3</v>
      </c>
      <c r="AJ57" s="1">
        <v>2</v>
      </c>
      <c r="AK57" s="1">
        <v>5</v>
      </c>
      <c r="AL57" s="1">
        <v>5</v>
      </c>
      <c r="AM57" s="1">
        <v>1</v>
      </c>
      <c r="AN57" s="1">
        <v>5</v>
      </c>
      <c r="AO57" s="1">
        <v>2</v>
      </c>
      <c r="AP57" s="1">
        <v>2</v>
      </c>
      <c r="AQ57" s="1">
        <v>1</v>
      </c>
      <c r="AR57" s="1">
        <v>2</v>
      </c>
      <c r="AS57" s="1">
        <v>2</v>
      </c>
      <c r="AT57" s="1">
        <v>3</v>
      </c>
      <c r="AU57" s="1">
        <v>2</v>
      </c>
      <c r="AV57" s="1">
        <v>1</v>
      </c>
      <c r="AW57" s="1">
        <v>1</v>
      </c>
      <c r="AX57" s="1">
        <v>2</v>
      </c>
      <c r="AY57" s="1">
        <v>1</v>
      </c>
      <c r="AZ57" s="1">
        <v>1</v>
      </c>
      <c r="BA57" s="1">
        <v>5</v>
      </c>
      <c r="BB57" s="1">
        <v>1</v>
      </c>
      <c r="BC57" s="1">
        <v>2</v>
      </c>
      <c r="BD57" s="1">
        <v>5</v>
      </c>
      <c r="BE57" s="1" t="s">
        <v>1671</v>
      </c>
      <c r="BF57" s="1" t="s">
        <v>1672</v>
      </c>
      <c r="BG57" s="1" t="s">
        <v>1673</v>
      </c>
      <c r="BH57" s="1" t="s">
        <v>1674</v>
      </c>
      <c r="BI57" s="1" t="s">
        <v>1675</v>
      </c>
      <c r="BJ57" s="1" t="s">
        <v>1676</v>
      </c>
      <c r="BK57" s="1" t="s">
        <v>1677</v>
      </c>
      <c r="BL57" s="1" t="s">
        <v>1678</v>
      </c>
      <c r="BM57" s="1" t="s">
        <v>1679</v>
      </c>
      <c r="BN57" s="1" t="s">
        <v>1680</v>
      </c>
      <c r="BO57" s="1" t="s">
        <v>1681</v>
      </c>
      <c r="BP57" s="1" t="s">
        <v>1682</v>
      </c>
      <c r="BQ57" s="1" t="s">
        <v>1683</v>
      </c>
      <c r="BR57" s="1" t="s">
        <v>1684</v>
      </c>
      <c r="BS57" s="1" t="s">
        <v>1685</v>
      </c>
      <c r="BT57" s="1" t="s">
        <v>1686</v>
      </c>
      <c r="BU57" s="1" t="s">
        <v>1687</v>
      </c>
      <c r="BY57" s="1" t="s">
        <v>1688</v>
      </c>
      <c r="BZ57" s="1" t="s">
        <v>1689</v>
      </c>
      <c r="CA57" s="1" t="s">
        <v>1690</v>
      </c>
      <c r="CB57" s="1" t="s">
        <v>1691</v>
      </c>
      <c r="CC57" s="1" t="s">
        <v>1692</v>
      </c>
      <c r="CD57" s="1" t="s">
        <v>1693</v>
      </c>
      <c r="CE57" s="1" t="s">
        <v>1694</v>
      </c>
      <c r="CF57" s="1" t="s">
        <v>1695</v>
      </c>
      <c r="CG57" s="1" t="s">
        <v>1696</v>
      </c>
    </row>
    <row r="58" spans="1:85" ht="12.75" x14ac:dyDescent="0.2">
      <c r="A58" s="14">
        <v>41978.135552743057</v>
      </c>
      <c r="B58" s="1" t="s">
        <v>1697</v>
      </c>
      <c r="C58" s="1">
        <v>3</v>
      </c>
      <c r="D58" s="1">
        <v>4</v>
      </c>
      <c r="E58" s="1">
        <v>3</v>
      </c>
      <c r="F58" s="1">
        <v>1</v>
      </c>
      <c r="G58" s="1">
        <v>2</v>
      </c>
      <c r="H58" s="1">
        <v>3</v>
      </c>
      <c r="I58" s="1">
        <v>4</v>
      </c>
      <c r="J58" s="1">
        <v>2</v>
      </c>
      <c r="K58" s="1">
        <v>4</v>
      </c>
      <c r="L58" s="1">
        <v>4</v>
      </c>
      <c r="M58" s="1">
        <v>4</v>
      </c>
      <c r="N58" s="1">
        <v>3</v>
      </c>
      <c r="O58" s="1">
        <v>3</v>
      </c>
      <c r="P58" s="1">
        <v>5</v>
      </c>
      <c r="Q58" s="1">
        <v>2</v>
      </c>
      <c r="R58" s="1">
        <v>4</v>
      </c>
      <c r="S58" s="1">
        <v>4</v>
      </c>
      <c r="T58" s="1">
        <v>3</v>
      </c>
      <c r="U58" s="1">
        <v>3</v>
      </c>
      <c r="V58" s="1">
        <v>2</v>
      </c>
      <c r="W58" s="1">
        <v>2</v>
      </c>
      <c r="X58" s="1">
        <v>1</v>
      </c>
      <c r="Y58" s="1">
        <v>3</v>
      </c>
      <c r="Z58" s="1">
        <v>2</v>
      </c>
      <c r="AA58" s="1">
        <v>3</v>
      </c>
      <c r="AB58" s="1">
        <v>1</v>
      </c>
      <c r="AC58" s="1">
        <v>2</v>
      </c>
      <c r="AD58" s="1">
        <v>1</v>
      </c>
      <c r="AE58" s="1">
        <v>1</v>
      </c>
      <c r="AF58" s="1">
        <v>2</v>
      </c>
      <c r="AG58" s="1">
        <v>2</v>
      </c>
      <c r="AH58" s="1">
        <v>3</v>
      </c>
      <c r="AI58" s="1">
        <v>2</v>
      </c>
      <c r="AJ58" s="1">
        <v>2</v>
      </c>
      <c r="AK58" s="1">
        <v>4</v>
      </c>
      <c r="AL58" s="1">
        <v>3</v>
      </c>
      <c r="AM58" s="1">
        <v>4</v>
      </c>
      <c r="AN58" s="1">
        <v>2</v>
      </c>
      <c r="AO58" s="1">
        <v>3</v>
      </c>
      <c r="AP58" s="1">
        <v>2</v>
      </c>
      <c r="AQ58" s="1">
        <v>4</v>
      </c>
      <c r="AR58" s="1">
        <v>4</v>
      </c>
      <c r="AS58" s="1">
        <v>4</v>
      </c>
      <c r="AT58" s="1">
        <v>3</v>
      </c>
      <c r="AU58" s="1">
        <v>4</v>
      </c>
      <c r="AV58" s="1">
        <v>4</v>
      </c>
      <c r="AW58" s="1">
        <v>3</v>
      </c>
      <c r="AX58" s="1">
        <v>5</v>
      </c>
      <c r="AY58" s="1">
        <v>3</v>
      </c>
      <c r="AZ58" s="1">
        <v>5</v>
      </c>
      <c r="BA58" s="1">
        <v>3</v>
      </c>
      <c r="BB58" s="1">
        <v>3</v>
      </c>
      <c r="BC58" s="1">
        <v>2</v>
      </c>
      <c r="BD58" s="1">
        <v>4</v>
      </c>
      <c r="BE58" s="1" t="s">
        <v>1698</v>
      </c>
      <c r="BF58" s="1" t="s">
        <v>1699</v>
      </c>
      <c r="BG58" s="1" t="s">
        <v>1700</v>
      </c>
      <c r="BH58" s="1" t="s">
        <v>1701</v>
      </c>
      <c r="BI58" s="1" t="s">
        <v>1702</v>
      </c>
      <c r="BJ58" s="1" t="s">
        <v>1703</v>
      </c>
      <c r="BK58" s="1" t="s">
        <v>1704</v>
      </c>
      <c r="BL58" s="1" t="s">
        <v>1705</v>
      </c>
      <c r="BM58" s="1" t="s">
        <v>1706</v>
      </c>
      <c r="BN58" s="1" t="s">
        <v>1707</v>
      </c>
      <c r="BO58" s="1" t="s">
        <v>1708</v>
      </c>
      <c r="BP58" s="1" t="s">
        <v>1709</v>
      </c>
      <c r="BQ58" s="1" t="s">
        <v>1710</v>
      </c>
      <c r="BR58" s="1" t="s">
        <v>1711</v>
      </c>
      <c r="BS58" s="1" t="s">
        <v>1712</v>
      </c>
      <c r="BT58" s="1" t="s">
        <v>1713</v>
      </c>
      <c r="BU58" s="1" t="s">
        <v>1714</v>
      </c>
      <c r="BV58" s="1" t="s">
        <v>1715</v>
      </c>
      <c r="BW58" s="1" t="s">
        <v>1716</v>
      </c>
      <c r="BX58" s="1" t="s">
        <v>1717</v>
      </c>
      <c r="BY58" s="1" t="s">
        <v>1718</v>
      </c>
      <c r="BZ58" s="1" t="s">
        <v>1719</v>
      </c>
      <c r="CA58" s="1" t="s">
        <v>1720</v>
      </c>
      <c r="CB58" s="1" t="s">
        <v>1721</v>
      </c>
      <c r="CC58" s="1" t="s">
        <v>1722</v>
      </c>
      <c r="CD58" s="1" t="s">
        <v>1723</v>
      </c>
      <c r="CE58" s="1" t="s">
        <v>1724</v>
      </c>
      <c r="CF58" s="1" t="s">
        <v>1725</v>
      </c>
      <c r="CG58" s="1" t="s">
        <v>1726</v>
      </c>
    </row>
    <row r="59" spans="1:85" ht="12.75" x14ac:dyDescent="0.2">
      <c r="A59" s="14">
        <v>41978.348412037034</v>
      </c>
      <c r="B59" s="1">
        <v>3</v>
      </c>
      <c r="C59" s="1">
        <v>5</v>
      </c>
      <c r="D59" s="1">
        <v>3</v>
      </c>
      <c r="E59" s="1">
        <v>2</v>
      </c>
      <c r="F59" s="1">
        <v>5</v>
      </c>
      <c r="G59" s="1">
        <v>5</v>
      </c>
      <c r="H59" s="1">
        <v>4</v>
      </c>
      <c r="I59" s="1">
        <v>4</v>
      </c>
      <c r="J59" s="1">
        <v>1</v>
      </c>
      <c r="K59" s="1">
        <v>1</v>
      </c>
      <c r="L59" s="1">
        <v>5</v>
      </c>
      <c r="M59" s="1" t="s">
        <v>1727</v>
      </c>
      <c r="N59" s="1">
        <v>2</v>
      </c>
      <c r="O59" s="1">
        <v>2</v>
      </c>
      <c r="P59" s="1">
        <v>4</v>
      </c>
      <c r="Q59" s="1">
        <v>2</v>
      </c>
      <c r="R59" s="1" t="s">
        <v>1728</v>
      </c>
      <c r="S59" s="1">
        <v>2</v>
      </c>
      <c r="T59" s="1">
        <v>5</v>
      </c>
      <c r="U59" s="1">
        <v>4</v>
      </c>
      <c r="V59" s="1">
        <v>4</v>
      </c>
      <c r="W59" s="1">
        <v>5</v>
      </c>
      <c r="X59" s="1">
        <v>2</v>
      </c>
      <c r="Y59" s="1">
        <v>3</v>
      </c>
      <c r="Z59" s="1">
        <v>2</v>
      </c>
      <c r="AA59" s="1">
        <v>4</v>
      </c>
      <c r="AB59" s="1">
        <v>3</v>
      </c>
      <c r="AC59" s="1">
        <v>1</v>
      </c>
      <c r="AD59" s="1">
        <v>4</v>
      </c>
      <c r="AE59" s="1">
        <v>2</v>
      </c>
      <c r="AF59" s="1">
        <v>4</v>
      </c>
      <c r="AG59" s="1">
        <v>5</v>
      </c>
      <c r="AH59" s="1">
        <v>1</v>
      </c>
      <c r="AI59" s="1">
        <v>4</v>
      </c>
      <c r="AJ59" s="1">
        <v>2</v>
      </c>
      <c r="AK59" s="1">
        <v>5</v>
      </c>
      <c r="AL59" s="1">
        <v>2</v>
      </c>
      <c r="AM59" s="1">
        <v>2</v>
      </c>
      <c r="AN59" s="1">
        <v>5</v>
      </c>
      <c r="AO59" s="1">
        <v>5</v>
      </c>
      <c r="AP59" s="1">
        <v>4</v>
      </c>
      <c r="AQ59" s="1">
        <v>4</v>
      </c>
      <c r="AR59" s="1">
        <v>4</v>
      </c>
      <c r="AS59" s="1">
        <v>3</v>
      </c>
      <c r="AT59" s="1">
        <v>5</v>
      </c>
      <c r="AU59" s="1">
        <v>1</v>
      </c>
      <c r="AV59" s="1">
        <v>2</v>
      </c>
      <c r="AW59" s="1">
        <v>3</v>
      </c>
      <c r="AX59" s="1">
        <v>3</v>
      </c>
      <c r="AY59" s="1">
        <v>3</v>
      </c>
      <c r="AZ59" s="1">
        <v>1</v>
      </c>
      <c r="BA59" s="1">
        <v>3</v>
      </c>
      <c r="BB59" s="1">
        <v>5</v>
      </c>
      <c r="BC59" s="1">
        <v>5</v>
      </c>
      <c r="BD59" s="1">
        <v>4</v>
      </c>
      <c r="BE59" s="1" t="s">
        <v>1729</v>
      </c>
      <c r="BF59" s="1" t="s">
        <v>1730</v>
      </c>
      <c r="BG59" s="1" t="s">
        <v>1731</v>
      </c>
      <c r="BH59" s="1" t="s">
        <v>1732</v>
      </c>
      <c r="BI59" s="1" t="s">
        <v>1733</v>
      </c>
      <c r="BJ59" s="1" t="s">
        <v>1734</v>
      </c>
      <c r="BK59" s="1" t="s">
        <v>1735</v>
      </c>
      <c r="BL59" s="1" t="s">
        <v>1736</v>
      </c>
      <c r="BM59" s="1" t="s">
        <v>1737</v>
      </c>
      <c r="BN59" s="1" t="s">
        <v>1738</v>
      </c>
      <c r="BO59" s="1" t="s">
        <v>1739</v>
      </c>
      <c r="BP59" s="1" t="s">
        <v>1740</v>
      </c>
      <c r="BQ59" s="1" t="s">
        <v>1741</v>
      </c>
      <c r="BR59" s="1" t="s">
        <v>1742</v>
      </c>
      <c r="BS59" s="1" t="s">
        <v>1743</v>
      </c>
      <c r="BT59" s="1" t="s">
        <v>1744</v>
      </c>
      <c r="BU59" s="1" t="s">
        <v>1745</v>
      </c>
      <c r="BV59" s="1" t="s">
        <v>1746</v>
      </c>
      <c r="BW59" s="1" t="s">
        <v>1747</v>
      </c>
      <c r="BX59" s="1" t="s">
        <v>1748</v>
      </c>
      <c r="BY59" s="1" t="s">
        <v>1749</v>
      </c>
      <c r="BZ59" s="1" t="s">
        <v>1750</v>
      </c>
      <c r="CA59" s="1" t="s">
        <v>1751</v>
      </c>
      <c r="CB59" s="1" t="s">
        <v>1752</v>
      </c>
      <c r="CC59" s="1" t="s">
        <v>1753</v>
      </c>
      <c r="CD59" s="1" t="s">
        <v>1754</v>
      </c>
      <c r="CE59" s="1" t="s">
        <v>1755</v>
      </c>
      <c r="CF59" s="1" t="s">
        <v>1756</v>
      </c>
      <c r="CG59" s="1" t="s">
        <v>1757</v>
      </c>
    </row>
    <row r="60" spans="1:85" ht="12.75" x14ac:dyDescent="0.2">
      <c r="A60" s="14">
        <v>41978.369164374999</v>
      </c>
      <c r="B60" s="1">
        <v>3</v>
      </c>
      <c r="C60" s="1">
        <v>3</v>
      </c>
      <c r="D60" s="1">
        <v>1</v>
      </c>
      <c r="E60" s="1">
        <v>2</v>
      </c>
      <c r="F60" s="1">
        <v>4</v>
      </c>
      <c r="G60" s="1">
        <v>4</v>
      </c>
      <c r="H60" s="1">
        <v>3</v>
      </c>
      <c r="I60" s="1">
        <v>4</v>
      </c>
      <c r="J60" s="1">
        <v>2</v>
      </c>
      <c r="K60" s="1">
        <v>3</v>
      </c>
      <c r="L60" s="1">
        <v>1</v>
      </c>
      <c r="M60" s="1">
        <v>1</v>
      </c>
      <c r="N60" s="1">
        <v>2</v>
      </c>
      <c r="O60" s="1">
        <v>5</v>
      </c>
      <c r="P60" s="1">
        <v>4</v>
      </c>
      <c r="Q60" s="1">
        <v>3</v>
      </c>
      <c r="R60" s="1">
        <v>2</v>
      </c>
      <c r="S60" s="1">
        <v>3</v>
      </c>
      <c r="T60" s="1">
        <v>3</v>
      </c>
      <c r="U60" s="1">
        <v>1</v>
      </c>
      <c r="V60" s="1">
        <v>4</v>
      </c>
      <c r="W60" s="1">
        <v>3</v>
      </c>
      <c r="X60" s="1">
        <v>4</v>
      </c>
      <c r="Y60" s="1">
        <v>3</v>
      </c>
      <c r="Z60" s="1">
        <v>4</v>
      </c>
      <c r="AA60" s="1">
        <v>3</v>
      </c>
      <c r="AB60" s="1">
        <v>2</v>
      </c>
      <c r="AC60" s="1">
        <v>3</v>
      </c>
      <c r="AD60" s="1">
        <v>3</v>
      </c>
      <c r="AE60" s="1">
        <v>3</v>
      </c>
      <c r="AF60" s="1">
        <v>3</v>
      </c>
      <c r="AG60" s="1">
        <v>2</v>
      </c>
      <c r="AH60" s="1">
        <v>5</v>
      </c>
      <c r="AI60" s="1">
        <v>3</v>
      </c>
      <c r="AJ60" s="1">
        <v>4</v>
      </c>
      <c r="AK60" s="1">
        <v>4</v>
      </c>
      <c r="AL60" s="1">
        <v>2</v>
      </c>
      <c r="AM60" s="1">
        <v>1</v>
      </c>
      <c r="AN60" s="1">
        <v>4</v>
      </c>
      <c r="AO60" s="1">
        <v>5</v>
      </c>
      <c r="AP60" s="1">
        <v>4</v>
      </c>
      <c r="AQ60" s="1">
        <v>5</v>
      </c>
      <c r="AR60" s="1">
        <v>4</v>
      </c>
      <c r="AS60" s="1">
        <v>3</v>
      </c>
      <c r="AT60" s="1">
        <v>2</v>
      </c>
      <c r="AU60" s="1">
        <v>3</v>
      </c>
      <c r="AV60" s="1">
        <v>2</v>
      </c>
      <c r="AW60" s="1">
        <v>5</v>
      </c>
      <c r="AX60" s="1">
        <v>4</v>
      </c>
      <c r="AY60" s="1">
        <v>2</v>
      </c>
      <c r="AZ60" s="1">
        <v>3</v>
      </c>
      <c r="BA60" s="1">
        <v>3</v>
      </c>
      <c r="BB60" s="1">
        <v>4</v>
      </c>
      <c r="BC60" s="1">
        <v>2</v>
      </c>
      <c r="BD60" s="1">
        <v>5</v>
      </c>
      <c r="BE60" s="1" t="s">
        <v>1758</v>
      </c>
      <c r="BF60" s="1" t="s">
        <v>1759</v>
      </c>
      <c r="BG60" s="1" t="s">
        <v>1760</v>
      </c>
      <c r="BH60" s="1" t="s">
        <v>1761</v>
      </c>
      <c r="BI60" s="1" t="s">
        <v>1762</v>
      </c>
      <c r="BJ60" s="1" t="s">
        <v>1763</v>
      </c>
      <c r="BK60" s="1" t="s">
        <v>1764</v>
      </c>
      <c r="BL60" s="1" t="s">
        <v>1765</v>
      </c>
      <c r="BM60" s="1" t="s">
        <v>1766</v>
      </c>
      <c r="BN60" s="1" t="s">
        <v>1767</v>
      </c>
      <c r="BO60" s="1" t="s">
        <v>1768</v>
      </c>
      <c r="BP60" s="1" t="s">
        <v>1769</v>
      </c>
      <c r="BQ60" s="1" t="s">
        <v>1770</v>
      </c>
      <c r="BR60" s="1" t="s">
        <v>1771</v>
      </c>
      <c r="BS60" s="1" t="s">
        <v>1772</v>
      </c>
      <c r="BT60" s="1" t="s">
        <v>1773</v>
      </c>
      <c r="BU60" s="1" t="s">
        <v>1774</v>
      </c>
      <c r="BV60" s="1" t="s">
        <v>1775</v>
      </c>
      <c r="BX60" s="1" t="s">
        <v>1776</v>
      </c>
      <c r="BY60" s="1" t="s">
        <v>1777</v>
      </c>
      <c r="BZ60" s="1" t="s">
        <v>1778</v>
      </c>
      <c r="CA60" s="1" t="s">
        <v>1779</v>
      </c>
      <c r="CB60" s="1" t="s">
        <v>1780</v>
      </c>
      <c r="CC60" s="1" t="s">
        <v>1781</v>
      </c>
      <c r="CD60" s="1" t="s">
        <v>1782</v>
      </c>
      <c r="CE60" s="1" t="s">
        <v>1783</v>
      </c>
      <c r="CF60" s="1" t="s">
        <v>1784</v>
      </c>
      <c r="CG60" s="1" t="s">
        <v>1785</v>
      </c>
    </row>
    <row r="61" spans="1:85" ht="12.75" x14ac:dyDescent="0.2">
      <c r="A61" s="14">
        <v>41978.393212650466</v>
      </c>
      <c r="B61" s="1">
        <v>3</v>
      </c>
      <c r="C61" s="1">
        <v>5</v>
      </c>
      <c r="D61" s="1">
        <v>1</v>
      </c>
      <c r="E61" s="1">
        <v>1</v>
      </c>
      <c r="F61" s="1">
        <v>5</v>
      </c>
      <c r="G61" s="1">
        <v>2</v>
      </c>
      <c r="H61" s="1">
        <v>5</v>
      </c>
      <c r="I61" s="1">
        <v>3</v>
      </c>
      <c r="J61" s="1">
        <v>1</v>
      </c>
      <c r="K61" s="1">
        <v>1</v>
      </c>
      <c r="L61" s="1">
        <v>3</v>
      </c>
      <c r="M61" s="1">
        <v>1</v>
      </c>
      <c r="N61" s="1">
        <v>1</v>
      </c>
      <c r="O61" s="1">
        <v>4</v>
      </c>
      <c r="P61" s="1">
        <v>4</v>
      </c>
      <c r="Q61" s="1">
        <v>3</v>
      </c>
      <c r="R61" s="1">
        <v>1</v>
      </c>
      <c r="S61" s="1">
        <v>5</v>
      </c>
      <c r="T61" s="1">
        <v>3</v>
      </c>
      <c r="U61" s="1">
        <v>5</v>
      </c>
      <c r="V61" s="1">
        <v>5</v>
      </c>
      <c r="W61" s="1">
        <v>4</v>
      </c>
      <c r="X61" s="1">
        <v>1</v>
      </c>
      <c r="Y61" s="1">
        <v>3</v>
      </c>
      <c r="Z61" s="1">
        <v>4</v>
      </c>
      <c r="AA61" s="1">
        <v>4</v>
      </c>
      <c r="AB61" s="1">
        <v>1</v>
      </c>
      <c r="AC61" s="1">
        <v>5</v>
      </c>
      <c r="AD61" s="1">
        <v>3</v>
      </c>
      <c r="AE61" s="1">
        <v>4</v>
      </c>
      <c r="AF61" s="1">
        <v>3</v>
      </c>
      <c r="AG61" s="1">
        <v>3</v>
      </c>
      <c r="AH61" s="1">
        <v>3</v>
      </c>
      <c r="AI61" s="1">
        <v>3</v>
      </c>
      <c r="AJ61" s="1">
        <v>3</v>
      </c>
      <c r="AK61" s="1">
        <v>5</v>
      </c>
      <c r="AL61" s="1">
        <v>1</v>
      </c>
      <c r="AM61" s="1">
        <v>1</v>
      </c>
      <c r="AN61" s="1">
        <v>5</v>
      </c>
      <c r="AO61" s="1">
        <v>2</v>
      </c>
      <c r="AP61" s="1">
        <v>5</v>
      </c>
      <c r="AQ61" s="1">
        <v>3</v>
      </c>
      <c r="AR61" s="1">
        <v>1</v>
      </c>
      <c r="AS61" s="1">
        <v>1</v>
      </c>
      <c r="AT61" s="1">
        <v>4</v>
      </c>
      <c r="AU61" s="1">
        <v>1</v>
      </c>
      <c r="AV61" s="1">
        <v>1</v>
      </c>
      <c r="AW61" s="1">
        <v>4</v>
      </c>
      <c r="AX61" s="1">
        <v>5</v>
      </c>
      <c r="AY61" s="1">
        <v>1</v>
      </c>
      <c r="AZ61" s="1">
        <v>1</v>
      </c>
      <c r="BA61" s="1">
        <v>5</v>
      </c>
      <c r="BB61" s="1">
        <v>3</v>
      </c>
      <c r="BC61" s="1">
        <v>5</v>
      </c>
      <c r="BD61" s="1">
        <v>5</v>
      </c>
      <c r="BE61" s="1" t="s">
        <v>1786</v>
      </c>
      <c r="BF61" s="1" t="s">
        <v>1787</v>
      </c>
      <c r="BG61" s="1" t="s">
        <v>1788</v>
      </c>
      <c r="BH61" s="1" t="s">
        <v>1789</v>
      </c>
      <c r="BI61" s="1" t="s">
        <v>1790</v>
      </c>
      <c r="BJ61" s="1" t="s">
        <v>1791</v>
      </c>
      <c r="BK61" s="1" t="s">
        <v>1792</v>
      </c>
      <c r="BL61" s="1" t="s">
        <v>1793</v>
      </c>
      <c r="BM61" s="1" t="s">
        <v>1794</v>
      </c>
      <c r="BN61" s="1" t="s">
        <v>1795</v>
      </c>
      <c r="BO61" s="1" t="s">
        <v>1796</v>
      </c>
      <c r="BP61" s="1" t="s">
        <v>1797</v>
      </c>
      <c r="BQ61" s="1" t="s">
        <v>1798</v>
      </c>
      <c r="BR61" s="1" t="s">
        <v>1799</v>
      </c>
      <c r="BS61" s="1" t="s">
        <v>1800</v>
      </c>
      <c r="BT61" s="1" t="s">
        <v>1801</v>
      </c>
      <c r="BU61" s="1" t="s">
        <v>1802</v>
      </c>
      <c r="BV61" s="1" t="s">
        <v>1803</v>
      </c>
      <c r="BX61" s="1" t="s">
        <v>1804</v>
      </c>
      <c r="BY61" s="1" t="s">
        <v>1805</v>
      </c>
      <c r="BZ61" s="1" t="s">
        <v>1806</v>
      </c>
      <c r="CA61" s="1" t="s">
        <v>1807</v>
      </c>
      <c r="CB61" s="1" t="s">
        <v>1808</v>
      </c>
      <c r="CC61" s="1" t="s">
        <v>1809</v>
      </c>
      <c r="CD61" s="1" t="s">
        <v>1810</v>
      </c>
      <c r="CE61" s="1" t="s">
        <v>1811</v>
      </c>
      <c r="CF61" s="1" t="s">
        <v>1812</v>
      </c>
      <c r="CG61" s="1" t="s">
        <v>1813</v>
      </c>
    </row>
    <row r="62" spans="1:85" ht="12.75" x14ac:dyDescent="0.2">
      <c r="A62" s="14">
        <v>41978.395435648141</v>
      </c>
      <c r="B62" s="1">
        <v>1</v>
      </c>
      <c r="C62" s="1">
        <v>4</v>
      </c>
      <c r="D62" s="1">
        <v>5</v>
      </c>
      <c r="E62" s="1">
        <v>1</v>
      </c>
      <c r="F62" s="1">
        <v>5</v>
      </c>
      <c r="G62" s="1">
        <v>1</v>
      </c>
      <c r="H62" s="1">
        <v>5</v>
      </c>
      <c r="I62" s="1">
        <v>5</v>
      </c>
      <c r="J62" s="1">
        <v>3</v>
      </c>
      <c r="K62" s="1">
        <v>1</v>
      </c>
      <c r="L62" s="1" t="s">
        <v>1814</v>
      </c>
      <c r="M62" s="1">
        <v>1</v>
      </c>
      <c r="N62" s="1">
        <v>1</v>
      </c>
      <c r="O62" s="1">
        <v>4</v>
      </c>
      <c r="P62" s="1">
        <v>4</v>
      </c>
      <c r="Q62" s="1">
        <v>1</v>
      </c>
      <c r="R62" s="1">
        <v>4</v>
      </c>
      <c r="S62" s="1">
        <v>1</v>
      </c>
      <c r="T62" s="1">
        <v>1</v>
      </c>
      <c r="U62" s="1">
        <v>1</v>
      </c>
      <c r="V62" s="1">
        <v>4</v>
      </c>
      <c r="W62" s="1">
        <v>5</v>
      </c>
      <c r="X62" s="1">
        <v>5</v>
      </c>
      <c r="Y62" s="1">
        <v>5</v>
      </c>
      <c r="Z62" s="1">
        <v>4</v>
      </c>
      <c r="AA62" s="1">
        <v>5</v>
      </c>
      <c r="AB62" s="1">
        <v>5</v>
      </c>
      <c r="AC62" s="1">
        <v>4</v>
      </c>
      <c r="AD62" s="1">
        <v>4</v>
      </c>
      <c r="AE62" s="1">
        <v>5</v>
      </c>
      <c r="AF62" s="1">
        <v>5</v>
      </c>
      <c r="AG62" s="1">
        <v>5</v>
      </c>
      <c r="AH62" s="1">
        <v>5</v>
      </c>
      <c r="AI62" s="1">
        <v>3</v>
      </c>
      <c r="AJ62" s="1">
        <v>1</v>
      </c>
      <c r="AK62" s="1">
        <v>5</v>
      </c>
      <c r="AL62" s="1">
        <v>5</v>
      </c>
      <c r="AM62" s="1">
        <v>4</v>
      </c>
      <c r="AN62" s="1">
        <v>5</v>
      </c>
      <c r="AO62" s="1">
        <v>4</v>
      </c>
      <c r="AP62" s="1">
        <v>5</v>
      </c>
      <c r="AQ62" s="1">
        <v>5</v>
      </c>
      <c r="AR62" s="1">
        <v>5</v>
      </c>
      <c r="AS62" s="1">
        <v>3</v>
      </c>
      <c r="AT62" s="1">
        <v>1</v>
      </c>
      <c r="AU62" s="1">
        <v>4</v>
      </c>
      <c r="AV62" s="1">
        <v>1</v>
      </c>
      <c r="AW62" s="1">
        <v>4</v>
      </c>
      <c r="AX62" s="1">
        <v>4</v>
      </c>
      <c r="AY62" s="1">
        <v>3</v>
      </c>
      <c r="AZ62" s="1">
        <v>3</v>
      </c>
      <c r="BA62" s="1">
        <v>4</v>
      </c>
      <c r="BB62" s="1">
        <v>1</v>
      </c>
      <c r="BC62" s="1">
        <v>1</v>
      </c>
      <c r="BD62" s="1">
        <v>5</v>
      </c>
      <c r="BE62" s="1" t="s">
        <v>1815</v>
      </c>
      <c r="BF62" s="1" t="s">
        <v>1816</v>
      </c>
      <c r="BG62" s="1" t="s">
        <v>1817</v>
      </c>
      <c r="BH62" s="1" t="s">
        <v>1818</v>
      </c>
      <c r="BI62" s="1" t="s">
        <v>1819</v>
      </c>
      <c r="BJ62" s="1" t="s">
        <v>1820</v>
      </c>
      <c r="BK62" s="1" t="s">
        <v>1821</v>
      </c>
      <c r="BL62" s="1" t="s">
        <v>1822</v>
      </c>
      <c r="BM62" s="1" t="s">
        <v>1823</v>
      </c>
      <c r="BN62" s="1" t="s">
        <v>1824</v>
      </c>
      <c r="BO62" s="1" t="s">
        <v>1825</v>
      </c>
      <c r="BP62" s="1" t="s">
        <v>1826</v>
      </c>
      <c r="BQ62" s="1" t="s">
        <v>1827</v>
      </c>
      <c r="BR62" s="1" t="s">
        <v>1828</v>
      </c>
      <c r="BS62" s="1" t="s">
        <v>1829</v>
      </c>
      <c r="BT62" s="1" t="s">
        <v>1830</v>
      </c>
      <c r="BU62" s="1" t="s">
        <v>1831</v>
      </c>
      <c r="BV62" s="1" t="s">
        <v>1832</v>
      </c>
      <c r="BW62" s="1" t="s">
        <v>1833</v>
      </c>
      <c r="BX62" s="1" t="s">
        <v>1834</v>
      </c>
      <c r="BY62" s="1" t="s">
        <v>1835</v>
      </c>
      <c r="BZ62" s="1" t="s">
        <v>1836</v>
      </c>
      <c r="CA62" s="1" t="s">
        <v>1837</v>
      </c>
      <c r="CB62" s="1" t="s">
        <v>1838</v>
      </c>
      <c r="CC62" s="1" t="s">
        <v>1839</v>
      </c>
      <c r="CD62" s="1" t="s">
        <v>1840</v>
      </c>
      <c r="CE62" s="1" t="s">
        <v>1841</v>
      </c>
      <c r="CF62" s="1" t="s">
        <v>1842</v>
      </c>
      <c r="CG62" s="1" t="s">
        <v>1843</v>
      </c>
    </row>
    <row r="63" spans="1:85" ht="12.75" x14ac:dyDescent="0.2">
      <c r="A63" s="14">
        <v>41978.406773078699</v>
      </c>
      <c r="B63" s="1">
        <v>4</v>
      </c>
      <c r="C63" s="1">
        <v>5</v>
      </c>
      <c r="D63" s="1">
        <v>5</v>
      </c>
      <c r="E63" s="1">
        <v>2</v>
      </c>
      <c r="F63" s="1">
        <v>5</v>
      </c>
      <c r="G63" s="1">
        <v>4</v>
      </c>
      <c r="H63" s="1">
        <v>5</v>
      </c>
      <c r="I63" s="1">
        <v>5</v>
      </c>
      <c r="J63" s="1">
        <v>5</v>
      </c>
      <c r="K63" s="1">
        <v>2</v>
      </c>
      <c r="L63" s="1">
        <v>3</v>
      </c>
      <c r="M63" s="1">
        <v>5</v>
      </c>
      <c r="N63" s="1">
        <v>3</v>
      </c>
      <c r="O63" s="1">
        <v>4</v>
      </c>
      <c r="P63" s="1">
        <v>2</v>
      </c>
      <c r="Q63" s="1">
        <v>3</v>
      </c>
      <c r="R63" s="1">
        <v>2</v>
      </c>
      <c r="S63" s="1">
        <v>5</v>
      </c>
      <c r="T63" s="1">
        <v>3</v>
      </c>
      <c r="U63" s="1">
        <v>1</v>
      </c>
      <c r="V63" s="1">
        <v>5</v>
      </c>
      <c r="W63" s="1">
        <v>5</v>
      </c>
      <c r="X63" s="1">
        <v>1</v>
      </c>
      <c r="Y63" s="1">
        <v>1</v>
      </c>
      <c r="Z63" s="1">
        <v>1</v>
      </c>
      <c r="AA63" s="1">
        <v>4</v>
      </c>
      <c r="AB63" s="1">
        <v>5</v>
      </c>
      <c r="AC63" s="1">
        <v>2</v>
      </c>
      <c r="AD63" s="1">
        <v>1</v>
      </c>
      <c r="AE63" s="1">
        <v>5</v>
      </c>
      <c r="AF63" s="1">
        <v>3</v>
      </c>
      <c r="AG63" s="1">
        <v>1</v>
      </c>
      <c r="AH63" s="1">
        <v>4</v>
      </c>
      <c r="AI63" s="1">
        <v>2</v>
      </c>
      <c r="AJ63" s="1">
        <v>3</v>
      </c>
      <c r="AK63" s="1">
        <v>5</v>
      </c>
      <c r="AL63" s="1">
        <v>5</v>
      </c>
      <c r="AM63" s="1">
        <v>4</v>
      </c>
      <c r="AN63" s="1">
        <v>5</v>
      </c>
      <c r="AO63" s="1">
        <v>5</v>
      </c>
      <c r="AP63" s="1">
        <v>5</v>
      </c>
      <c r="AQ63" s="1">
        <v>5</v>
      </c>
      <c r="AR63" s="1">
        <v>5</v>
      </c>
      <c r="AS63" s="1">
        <v>3</v>
      </c>
      <c r="AT63" s="1">
        <v>5</v>
      </c>
      <c r="AU63" s="1">
        <v>4</v>
      </c>
      <c r="AV63" s="1">
        <v>4</v>
      </c>
      <c r="AW63" s="1">
        <v>4</v>
      </c>
      <c r="AX63" s="1">
        <v>3</v>
      </c>
      <c r="AY63" s="1">
        <v>2</v>
      </c>
      <c r="AZ63" s="1">
        <v>3</v>
      </c>
      <c r="BA63" s="1">
        <v>5</v>
      </c>
      <c r="BB63" s="1">
        <v>3</v>
      </c>
      <c r="BC63" s="1">
        <v>2</v>
      </c>
      <c r="BD63" s="1">
        <v>5</v>
      </c>
      <c r="BE63" s="1" t="s">
        <v>1844</v>
      </c>
      <c r="BF63" s="1" t="s">
        <v>1845</v>
      </c>
      <c r="BG63" s="1" t="s">
        <v>1846</v>
      </c>
      <c r="BH63" s="1" t="s">
        <v>1847</v>
      </c>
      <c r="BI63" s="1" t="s">
        <v>1848</v>
      </c>
      <c r="BJ63" s="1" t="s">
        <v>1849</v>
      </c>
      <c r="BK63" s="1" t="s">
        <v>1850</v>
      </c>
      <c r="BL63" s="1" t="s">
        <v>1851</v>
      </c>
      <c r="BM63" s="1" t="s">
        <v>1852</v>
      </c>
      <c r="BN63" s="1" t="s">
        <v>1853</v>
      </c>
      <c r="BO63" s="1" t="s">
        <v>1854</v>
      </c>
      <c r="BP63" s="1" t="s">
        <v>1855</v>
      </c>
      <c r="BQ63" s="1" t="s">
        <v>1856</v>
      </c>
      <c r="BR63" s="1" t="s">
        <v>1857</v>
      </c>
      <c r="BS63" s="1" t="s">
        <v>1858</v>
      </c>
      <c r="BT63" s="1" t="s">
        <v>1859</v>
      </c>
      <c r="BU63" s="1" t="s">
        <v>1860</v>
      </c>
      <c r="BV63" s="1" t="s">
        <v>1861</v>
      </c>
      <c r="BW63" s="1" t="s">
        <v>1862</v>
      </c>
      <c r="BX63" s="1" t="s">
        <v>1863</v>
      </c>
      <c r="BY63" s="1" t="s">
        <v>1864</v>
      </c>
      <c r="BZ63" s="1" t="s">
        <v>1865</v>
      </c>
      <c r="CA63" s="1" t="s">
        <v>1866</v>
      </c>
      <c r="CB63" s="1" t="s">
        <v>1867</v>
      </c>
      <c r="CC63" s="1" t="s">
        <v>1868</v>
      </c>
      <c r="CD63" s="1" t="s">
        <v>1869</v>
      </c>
      <c r="CE63" s="1" t="s">
        <v>1870</v>
      </c>
      <c r="CF63" s="1" t="s">
        <v>1871</v>
      </c>
      <c r="CG63" s="1" t="s">
        <v>1872</v>
      </c>
    </row>
    <row r="64" spans="1:85" ht="12.75" x14ac:dyDescent="0.2">
      <c r="A64" s="14">
        <v>41978.409338831021</v>
      </c>
      <c r="B64" s="1">
        <v>3</v>
      </c>
      <c r="C64" s="1">
        <v>5</v>
      </c>
      <c r="D64" s="1">
        <v>4</v>
      </c>
      <c r="E64" s="1">
        <v>3</v>
      </c>
      <c r="F64" s="1">
        <v>3</v>
      </c>
      <c r="G64" s="1">
        <v>3</v>
      </c>
      <c r="H64" s="1">
        <v>5</v>
      </c>
      <c r="I64" s="1">
        <v>5</v>
      </c>
      <c r="J64" s="1">
        <v>2</v>
      </c>
      <c r="K64" s="1">
        <v>4</v>
      </c>
      <c r="L64" s="1">
        <v>4</v>
      </c>
      <c r="M64" s="1">
        <v>3</v>
      </c>
      <c r="N64" s="1">
        <v>3</v>
      </c>
      <c r="O64" s="1">
        <v>5</v>
      </c>
      <c r="P64" s="1">
        <v>5</v>
      </c>
      <c r="Q64" s="1">
        <v>5</v>
      </c>
      <c r="R64" s="1">
        <v>5</v>
      </c>
      <c r="S64" s="1">
        <v>4</v>
      </c>
      <c r="T64" s="1">
        <v>4</v>
      </c>
      <c r="U64" s="1">
        <v>4</v>
      </c>
      <c r="V64" s="1">
        <v>3</v>
      </c>
      <c r="W64" s="1">
        <v>2</v>
      </c>
      <c r="X64" s="1">
        <v>1</v>
      </c>
      <c r="Y64" s="1">
        <v>5</v>
      </c>
      <c r="Z64" s="1">
        <v>2</v>
      </c>
      <c r="AA64" s="1">
        <v>3</v>
      </c>
      <c r="AB64" s="1">
        <v>3</v>
      </c>
      <c r="AC64" s="1">
        <v>3</v>
      </c>
      <c r="AD64" s="1">
        <v>2</v>
      </c>
      <c r="AE64" s="1">
        <v>3</v>
      </c>
      <c r="AF64" s="1">
        <v>3</v>
      </c>
      <c r="AG64" s="1">
        <v>5</v>
      </c>
      <c r="AH64" s="1">
        <v>5</v>
      </c>
      <c r="AI64" s="1">
        <v>2</v>
      </c>
      <c r="AJ64" s="1">
        <v>3</v>
      </c>
      <c r="AK64" s="1">
        <v>5</v>
      </c>
      <c r="AL64" s="1">
        <v>5</v>
      </c>
      <c r="AM64" s="1">
        <v>2</v>
      </c>
      <c r="AN64" s="1">
        <v>2</v>
      </c>
      <c r="AO64" s="1">
        <v>3</v>
      </c>
      <c r="AP64" s="1">
        <v>5</v>
      </c>
      <c r="AQ64" s="1">
        <v>4</v>
      </c>
      <c r="AR64" s="1">
        <v>2</v>
      </c>
      <c r="AS64" s="1">
        <v>2</v>
      </c>
      <c r="AT64" s="1">
        <v>4</v>
      </c>
      <c r="AU64" s="1">
        <v>2</v>
      </c>
      <c r="AV64" s="1">
        <v>3</v>
      </c>
      <c r="AW64" s="1">
        <v>5</v>
      </c>
      <c r="AX64" s="1">
        <v>4</v>
      </c>
      <c r="AY64" s="1">
        <v>5</v>
      </c>
      <c r="AZ64" s="1">
        <v>4</v>
      </c>
      <c r="BA64" s="1">
        <v>2</v>
      </c>
      <c r="BB64" s="1">
        <v>2</v>
      </c>
      <c r="BC64" s="1">
        <v>4</v>
      </c>
      <c r="BD64" s="1">
        <v>2</v>
      </c>
      <c r="BE64" s="1" t="s">
        <v>1873</v>
      </c>
      <c r="BF64" s="1" t="s">
        <v>1874</v>
      </c>
      <c r="BG64" s="1" t="s">
        <v>1875</v>
      </c>
      <c r="BH64" s="1" t="s">
        <v>1876</v>
      </c>
      <c r="BI64" s="1" t="s">
        <v>1877</v>
      </c>
      <c r="BJ64" s="1" t="s">
        <v>1878</v>
      </c>
      <c r="BK64" s="1" t="s">
        <v>1879</v>
      </c>
      <c r="BL64" s="1" t="s">
        <v>1880</v>
      </c>
      <c r="BM64" s="1" t="s">
        <v>1881</v>
      </c>
      <c r="BN64" s="1" t="s">
        <v>1882</v>
      </c>
      <c r="BO64" s="1" t="s">
        <v>1883</v>
      </c>
      <c r="BP64" s="1" t="s">
        <v>1884</v>
      </c>
      <c r="BQ64" s="1" t="s">
        <v>1885</v>
      </c>
      <c r="BR64" s="1" t="s">
        <v>1886</v>
      </c>
      <c r="BS64" s="1" t="s">
        <v>1887</v>
      </c>
      <c r="BT64" s="1" t="s">
        <v>1888</v>
      </c>
      <c r="BU64" s="1" t="s">
        <v>1889</v>
      </c>
      <c r="BV64" s="1" t="s">
        <v>1890</v>
      </c>
      <c r="BW64" s="1" t="s">
        <v>1891</v>
      </c>
      <c r="BX64" s="1" t="s">
        <v>1892</v>
      </c>
      <c r="BY64" s="1" t="s">
        <v>1893</v>
      </c>
      <c r="BZ64" s="1" t="s">
        <v>1894</v>
      </c>
      <c r="CA64" s="1" t="s">
        <v>1895</v>
      </c>
      <c r="CB64" s="1" t="s">
        <v>1896</v>
      </c>
      <c r="CC64" s="1" t="s">
        <v>1897</v>
      </c>
      <c r="CD64" s="1" t="s">
        <v>1898</v>
      </c>
      <c r="CE64" s="1" t="s">
        <v>1899</v>
      </c>
      <c r="CF64" s="1" t="s">
        <v>1900</v>
      </c>
      <c r="CG64" s="1" t="s">
        <v>1901</v>
      </c>
    </row>
    <row r="65" spans="1:85" ht="12.75" x14ac:dyDescent="0.2">
      <c r="A65" s="14">
        <v>41978.41816188657</v>
      </c>
      <c r="B65" s="1">
        <v>3</v>
      </c>
      <c r="C65" s="1">
        <v>5</v>
      </c>
      <c r="D65" s="1">
        <v>3</v>
      </c>
      <c r="E65" s="1">
        <v>1</v>
      </c>
      <c r="F65" s="1">
        <v>5</v>
      </c>
      <c r="G65" s="1">
        <v>1</v>
      </c>
      <c r="H65" s="1">
        <v>4</v>
      </c>
      <c r="I65" s="1">
        <v>3</v>
      </c>
      <c r="J65" s="1">
        <v>5</v>
      </c>
      <c r="K65" s="1">
        <v>1</v>
      </c>
      <c r="L65" s="1">
        <v>1</v>
      </c>
      <c r="M65" s="1">
        <v>1</v>
      </c>
      <c r="N65" s="1">
        <v>1</v>
      </c>
      <c r="O65" s="1">
        <v>3</v>
      </c>
      <c r="P65" s="1">
        <v>1</v>
      </c>
      <c r="Q65" s="1">
        <v>1</v>
      </c>
      <c r="R65" s="1">
        <v>3</v>
      </c>
      <c r="S65" s="1">
        <v>5</v>
      </c>
      <c r="T65" s="1">
        <v>1</v>
      </c>
      <c r="U65" s="1">
        <v>1</v>
      </c>
      <c r="V65" s="1">
        <v>4</v>
      </c>
      <c r="W65" s="1">
        <v>5</v>
      </c>
      <c r="X65" s="1">
        <v>1</v>
      </c>
      <c r="Y65" s="1">
        <v>5</v>
      </c>
      <c r="Z65" s="1">
        <v>5</v>
      </c>
      <c r="AA65" s="1">
        <v>5</v>
      </c>
      <c r="AB65" s="1">
        <v>5</v>
      </c>
      <c r="AC65" s="1">
        <v>5</v>
      </c>
      <c r="AD65" s="1">
        <v>5</v>
      </c>
      <c r="AE65" s="1">
        <v>5</v>
      </c>
      <c r="AF65" s="1">
        <v>5</v>
      </c>
      <c r="AG65" s="1">
        <v>5</v>
      </c>
      <c r="AH65" s="1">
        <v>5</v>
      </c>
      <c r="AI65" s="1">
        <v>5</v>
      </c>
      <c r="AJ65" s="1">
        <v>5</v>
      </c>
      <c r="AK65" s="1">
        <v>5</v>
      </c>
      <c r="AL65" s="1">
        <v>5</v>
      </c>
      <c r="AM65" s="1">
        <v>3</v>
      </c>
      <c r="AN65" s="1">
        <v>5</v>
      </c>
      <c r="AO65" s="1">
        <v>5</v>
      </c>
      <c r="AP65" s="1">
        <v>5</v>
      </c>
      <c r="AQ65" s="1">
        <v>5</v>
      </c>
      <c r="AR65" s="1">
        <v>5</v>
      </c>
      <c r="AS65" s="1">
        <v>5</v>
      </c>
      <c r="AT65" s="1">
        <v>5</v>
      </c>
      <c r="AU65" s="1">
        <v>5</v>
      </c>
      <c r="AV65" s="1">
        <v>3</v>
      </c>
      <c r="AW65" s="1">
        <v>5</v>
      </c>
      <c r="AX65" s="1">
        <v>5</v>
      </c>
      <c r="AY65" s="1">
        <v>5</v>
      </c>
      <c r="AZ65" s="1">
        <v>1</v>
      </c>
      <c r="BA65" s="1">
        <v>5</v>
      </c>
      <c r="BB65" s="1">
        <v>1</v>
      </c>
      <c r="BC65" s="1">
        <v>5</v>
      </c>
      <c r="BD65" s="1">
        <v>5</v>
      </c>
      <c r="BE65" s="1" t="s">
        <v>1902</v>
      </c>
      <c r="BF65" s="1" t="s">
        <v>1903</v>
      </c>
      <c r="BG65" s="1" t="s">
        <v>1904</v>
      </c>
      <c r="BH65" s="1" t="s">
        <v>1905</v>
      </c>
      <c r="BI65" s="1" t="s">
        <v>1906</v>
      </c>
      <c r="BJ65" s="1" t="s">
        <v>1907</v>
      </c>
      <c r="BK65" s="1" t="s">
        <v>1908</v>
      </c>
      <c r="BL65" s="1" t="s">
        <v>1909</v>
      </c>
      <c r="BM65" s="1" t="s">
        <v>1910</v>
      </c>
      <c r="BN65" s="1" t="s">
        <v>1911</v>
      </c>
      <c r="BO65" s="1" t="s">
        <v>1912</v>
      </c>
      <c r="BP65" s="1" t="s">
        <v>1913</v>
      </c>
      <c r="BQ65" s="1" t="s">
        <v>1914</v>
      </c>
      <c r="BR65" s="1" t="s">
        <v>1915</v>
      </c>
      <c r="BS65" s="1" t="s">
        <v>1916</v>
      </c>
      <c r="BT65" s="1" t="s">
        <v>1917</v>
      </c>
      <c r="BU65" s="1" t="s">
        <v>1918</v>
      </c>
      <c r="BV65" s="1" t="s">
        <v>1919</v>
      </c>
      <c r="BW65" s="1" t="s">
        <v>1920</v>
      </c>
      <c r="BX65" s="1" t="s">
        <v>1921</v>
      </c>
      <c r="BY65" s="1" t="s">
        <v>1922</v>
      </c>
      <c r="BZ65" s="1" t="s">
        <v>1923</v>
      </c>
      <c r="CA65" s="1" t="s">
        <v>1924</v>
      </c>
      <c r="CB65" s="1" t="s">
        <v>1925</v>
      </c>
      <c r="CC65" s="1" t="s">
        <v>1926</v>
      </c>
      <c r="CD65" s="1" t="s">
        <v>1927</v>
      </c>
      <c r="CE65" s="1" t="s">
        <v>1928</v>
      </c>
      <c r="CF65" s="1" t="s">
        <v>1929</v>
      </c>
      <c r="CG65" s="1" t="s">
        <v>1930</v>
      </c>
    </row>
    <row r="66" spans="1:85" ht="12.75" x14ac:dyDescent="0.2">
      <c r="A66" s="14">
        <v>41978.42249657408</v>
      </c>
      <c r="B66" s="1">
        <v>3</v>
      </c>
      <c r="C66" s="1">
        <v>5</v>
      </c>
      <c r="D66" s="1">
        <v>5</v>
      </c>
      <c r="E66" s="1">
        <v>3</v>
      </c>
      <c r="F66" s="1">
        <v>5</v>
      </c>
      <c r="G66" s="1">
        <v>2</v>
      </c>
      <c r="H66" s="1">
        <v>3</v>
      </c>
      <c r="I66" s="1">
        <v>1</v>
      </c>
      <c r="J66" s="1">
        <v>4</v>
      </c>
      <c r="K66" s="1">
        <v>5</v>
      </c>
      <c r="L66" s="1">
        <v>3</v>
      </c>
      <c r="M66" s="1">
        <v>2</v>
      </c>
      <c r="N66" s="1">
        <v>3</v>
      </c>
      <c r="O66" s="1">
        <v>5</v>
      </c>
      <c r="P66" s="1">
        <v>4</v>
      </c>
      <c r="Q66" s="1">
        <v>4</v>
      </c>
      <c r="R66" s="1">
        <v>4</v>
      </c>
      <c r="S66" s="1">
        <v>5</v>
      </c>
      <c r="T66" s="1">
        <v>2</v>
      </c>
      <c r="U66" s="1">
        <v>4</v>
      </c>
      <c r="V66" s="1">
        <v>5</v>
      </c>
      <c r="W66" s="1">
        <v>5</v>
      </c>
      <c r="X66" s="1">
        <v>4</v>
      </c>
      <c r="Y66" s="1">
        <v>5</v>
      </c>
      <c r="Z66" s="1">
        <v>5</v>
      </c>
      <c r="AA66" s="1">
        <v>5</v>
      </c>
      <c r="AB66" s="1">
        <v>4</v>
      </c>
      <c r="AC66" s="1">
        <v>5</v>
      </c>
      <c r="AD66" s="1">
        <v>5</v>
      </c>
      <c r="AE66" s="1">
        <v>4</v>
      </c>
      <c r="AF66" s="1">
        <v>5</v>
      </c>
      <c r="AG66" s="1">
        <v>5</v>
      </c>
      <c r="AH66" s="1">
        <v>5</v>
      </c>
      <c r="AI66" s="1">
        <v>3</v>
      </c>
      <c r="AJ66" s="1">
        <v>4</v>
      </c>
      <c r="AK66" s="1">
        <v>5</v>
      </c>
      <c r="AL66" s="1">
        <v>5</v>
      </c>
      <c r="AM66" s="1">
        <v>5</v>
      </c>
      <c r="AN66" s="1">
        <v>5</v>
      </c>
      <c r="AO66" s="1">
        <v>4</v>
      </c>
      <c r="AP66" s="1">
        <v>4</v>
      </c>
      <c r="AQ66" s="1">
        <v>4</v>
      </c>
      <c r="AR66" s="1">
        <v>5</v>
      </c>
      <c r="AS66" s="1">
        <v>5</v>
      </c>
      <c r="AT66" s="1">
        <v>5</v>
      </c>
      <c r="AU66" s="1">
        <v>3</v>
      </c>
      <c r="AV66" s="1">
        <v>4</v>
      </c>
      <c r="AW66" s="1">
        <v>5</v>
      </c>
      <c r="AX66" s="1">
        <v>4</v>
      </c>
      <c r="AY66" s="1">
        <v>4</v>
      </c>
      <c r="AZ66" s="1">
        <v>4</v>
      </c>
      <c r="BA66" s="1">
        <v>5</v>
      </c>
      <c r="BB66" s="1">
        <v>4</v>
      </c>
      <c r="BC66" s="1">
        <v>5</v>
      </c>
      <c r="BD66" s="1">
        <v>5</v>
      </c>
      <c r="BE66" s="1" t="s">
        <v>1931</v>
      </c>
      <c r="BF66" s="1" t="s">
        <v>1932</v>
      </c>
      <c r="BG66" s="1" t="s">
        <v>1933</v>
      </c>
      <c r="BH66" s="1" t="s">
        <v>1934</v>
      </c>
      <c r="BI66" s="1" t="s">
        <v>1935</v>
      </c>
      <c r="BJ66" s="1" t="s">
        <v>1936</v>
      </c>
      <c r="BK66" s="1" t="s">
        <v>1937</v>
      </c>
      <c r="BL66" s="1" t="s">
        <v>1938</v>
      </c>
      <c r="BM66" s="1" t="s">
        <v>1939</v>
      </c>
      <c r="BN66" s="1" t="s">
        <v>1940</v>
      </c>
      <c r="BO66" s="1" t="s">
        <v>1941</v>
      </c>
      <c r="BP66" s="1" t="s">
        <v>1942</v>
      </c>
      <c r="BQ66" s="1" t="s">
        <v>1943</v>
      </c>
      <c r="BR66" s="1" t="s">
        <v>1944</v>
      </c>
      <c r="BS66" s="1" t="s">
        <v>1945</v>
      </c>
      <c r="BT66" s="1" t="s">
        <v>1946</v>
      </c>
      <c r="BU66" s="1" t="s">
        <v>1947</v>
      </c>
      <c r="BV66" s="1" t="s">
        <v>1948</v>
      </c>
      <c r="BW66" s="1" t="s">
        <v>1949</v>
      </c>
      <c r="BX66" s="1" t="s">
        <v>1950</v>
      </c>
      <c r="BY66" s="1" t="s">
        <v>1951</v>
      </c>
      <c r="BZ66" s="1" t="s">
        <v>1952</v>
      </c>
      <c r="CA66" s="1" t="s">
        <v>1953</v>
      </c>
      <c r="CB66" s="1" t="s">
        <v>1954</v>
      </c>
      <c r="CC66" s="1" t="s">
        <v>1955</v>
      </c>
      <c r="CD66" s="1" t="s">
        <v>1956</v>
      </c>
      <c r="CE66" s="1" t="s">
        <v>1957</v>
      </c>
      <c r="CF66" s="1" t="s">
        <v>1958</v>
      </c>
      <c r="CG66" s="1" t="s">
        <v>1959</v>
      </c>
    </row>
    <row r="67" spans="1:85" ht="12.75" x14ac:dyDescent="0.2">
      <c r="A67" s="14">
        <v>41978.42603850695</v>
      </c>
      <c r="B67" s="1">
        <v>3</v>
      </c>
      <c r="C67" s="1">
        <v>5</v>
      </c>
      <c r="D67" s="1">
        <v>4</v>
      </c>
      <c r="E67" s="1">
        <v>1</v>
      </c>
      <c r="F67" s="1">
        <v>5</v>
      </c>
      <c r="G67" s="1">
        <v>4</v>
      </c>
      <c r="H67" s="1">
        <v>3</v>
      </c>
      <c r="I67" s="1">
        <v>3</v>
      </c>
      <c r="J67" s="1">
        <v>5</v>
      </c>
      <c r="K67" s="1">
        <v>2</v>
      </c>
      <c r="L67" s="1">
        <v>4</v>
      </c>
      <c r="M67" s="1">
        <v>2</v>
      </c>
      <c r="N67" s="1">
        <v>3</v>
      </c>
      <c r="O67" s="1">
        <v>4</v>
      </c>
      <c r="P67" s="1">
        <v>3</v>
      </c>
      <c r="Q67" s="1">
        <v>4</v>
      </c>
      <c r="R67" s="1">
        <v>4</v>
      </c>
      <c r="S67" s="1">
        <v>5</v>
      </c>
      <c r="T67" s="1">
        <v>2</v>
      </c>
      <c r="U67" s="1">
        <v>2</v>
      </c>
      <c r="V67" s="1">
        <v>5</v>
      </c>
      <c r="W67" s="1">
        <v>4</v>
      </c>
      <c r="X67" s="1">
        <v>5</v>
      </c>
      <c r="Y67" s="1">
        <v>2</v>
      </c>
      <c r="Z67" s="1">
        <v>4</v>
      </c>
      <c r="AA67" s="1">
        <v>3</v>
      </c>
      <c r="AB67" s="1">
        <v>5</v>
      </c>
      <c r="AC67" s="1">
        <v>2</v>
      </c>
      <c r="AD67" s="1">
        <v>3</v>
      </c>
      <c r="AE67" s="1">
        <v>3</v>
      </c>
      <c r="AF67" s="1">
        <v>3</v>
      </c>
      <c r="AG67" s="1">
        <v>4</v>
      </c>
      <c r="AH67" s="1">
        <v>3</v>
      </c>
      <c r="AI67" s="1">
        <v>4</v>
      </c>
      <c r="AJ67" s="1">
        <v>2</v>
      </c>
      <c r="AK67" s="1">
        <v>4</v>
      </c>
      <c r="AL67" s="1">
        <v>5</v>
      </c>
      <c r="AM67" s="1">
        <v>1</v>
      </c>
      <c r="AN67" s="1">
        <v>5</v>
      </c>
      <c r="AO67" s="1">
        <v>3</v>
      </c>
      <c r="AP67" s="1">
        <v>4</v>
      </c>
      <c r="AQ67" s="1">
        <v>2</v>
      </c>
      <c r="AR67" s="1">
        <v>5</v>
      </c>
      <c r="AS67" s="1">
        <v>2</v>
      </c>
      <c r="AT67" s="1">
        <v>4</v>
      </c>
      <c r="AU67" s="1">
        <v>1</v>
      </c>
      <c r="AV67" s="1">
        <v>3</v>
      </c>
      <c r="AW67" s="1">
        <v>4</v>
      </c>
      <c r="AX67" s="1">
        <v>4</v>
      </c>
      <c r="AY67" s="1">
        <v>2</v>
      </c>
      <c r="AZ67" s="1">
        <v>3</v>
      </c>
      <c r="BA67" s="1">
        <v>5</v>
      </c>
      <c r="BB67" s="1">
        <v>1</v>
      </c>
      <c r="BC67" s="1">
        <v>3</v>
      </c>
      <c r="BD67" s="1">
        <v>5</v>
      </c>
      <c r="BE67" s="1" t="s">
        <v>1960</v>
      </c>
      <c r="BF67" s="1" t="s">
        <v>1961</v>
      </c>
      <c r="BG67" s="1" t="s">
        <v>1962</v>
      </c>
      <c r="BH67" s="1" t="s">
        <v>1963</v>
      </c>
      <c r="BI67" s="1" t="s">
        <v>1964</v>
      </c>
      <c r="BJ67" s="1" t="s">
        <v>1965</v>
      </c>
      <c r="BK67" s="1" t="s">
        <v>1966</v>
      </c>
      <c r="BL67" s="1" t="s">
        <v>1967</v>
      </c>
      <c r="BM67" s="1" t="s">
        <v>1968</v>
      </c>
      <c r="BN67" s="1" t="s">
        <v>1969</v>
      </c>
      <c r="BO67" s="1" t="s">
        <v>1970</v>
      </c>
      <c r="BP67" s="1" t="s">
        <v>1971</v>
      </c>
      <c r="BQ67" s="1" t="s">
        <v>1972</v>
      </c>
      <c r="BR67" s="1" t="s">
        <v>1973</v>
      </c>
      <c r="BS67" s="1" t="s">
        <v>1974</v>
      </c>
      <c r="BT67" s="1" t="s">
        <v>1975</v>
      </c>
      <c r="BU67" s="1" t="s">
        <v>1976</v>
      </c>
      <c r="BV67" s="1" t="s">
        <v>1977</v>
      </c>
      <c r="BW67" s="1" t="s">
        <v>1978</v>
      </c>
      <c r="BX67" s="1" t="s">
        <v>1979</v>
      </c>
      <c r="BY67" s="1" t="s">
        <v>1980</v>
      </c>
      <c r="BZ67" s="1" t="s">
        <v>1981</v>
      </c>
      <c r="CA67" s="1" t="s">
        <v>1982</v>
      </c>
      <c r="CB67" s="1" t="s">
        <v>1983</v>
      </c>
      <c r="CC67" s="1" t="s">
        <v>1984</v>
      </c>
      <c r="CD67" s="1" t="s">
        <v>1985</v>
      </c>
      <c r="CE67" s="1" t="s">
        <v>1986</v>
      </c>
      <c r="CF67" s="1" t="s">
        <v>1987</v>
      </c>
      <c r="CG67" s="1" t="s">
        <v>1988</v>
      </c>
    </row>
    <row r="68" spans="1:85" ht="12.75" x14ac:dyDescent="0.2">
      <c r="A68" s="14">
        <v>41978.439310439811</v>
      </c>
      <c r="B68" s="1">
        <v>3</v>
      </c>
      <c r="C68" s="1">
        <v>5</v>
      </c>
      <c r="D68" s="1">
        <v>3</v>
      </c>
      <c r="E68" s="1">
        <v>2</v>
      </c>
      <c r="F68" s="1">
        <v>5</v>
      </c>
      <c r="G68" s="1">
        <v>3</v>
      </c>
      <c r="H68" s="1">
        <v>4</v>
      </c>
      <c r="I68" s="1">
        <v>3</v>
      </c>
      <c r="J68" s="1">
        <v>3</v>
      </c>
      <c r="K68" s="1">
        <v>3</v>
      </c>
      <c r="L68" s="1">
        <v>3</v>
      </c>
      <c r="M68" s="1">
        <v>3</v>
      </c>
      <c r="N68" s="1">
        <v>2</v>
      </c>
      <c r="O68" s="1">
        <v>5</v>
      </c>
      <c r="P68" s="1">
        <v>2</v>
      </c>
      <c r="Q68" s="1">
        <v>4</v>
      </c>
      <c r="R68" s="1">
        <v>4</v>
      </c>
      <c r="S68" s="1">
        <v>4</v>
      </c>
      <c r="T68" s="1">
        <v>2</v>
      </c>
      <c r="U68" s="1">
        <v>2</v>
      </c>
      <c r="V68" s="1">
        <v>4</v>
      </c>
      <c r="W68" s="1">
        <v>5</v>
      </c>
      <c r="X68" s="1">
        <v>5</v>
      </c>
      <c r="Y68" s="1">
        <v>5</v>
      </c>
      <c r="Z68" s="1">
        <v>5</v>
      </c>
      <c r="AA68" s="1">
        <v>5</v>
      </c>
      <c r="AB68" s="1">
        <v>5</v>
      </c>
      <c r="AC68" s="1">
        <v>5</v>
      </c>
      <c r="AD68" s="1">
        <v>5</v>
      </c>
      <c r="AE68" s="1">
        <v>5</v>
      </c>
      <c r="AF68" s="1">
        <v>5</v>
      </c>
      <c r="AG68" s="1">
        <v>5</v>
      </c>
      <c r="AH68" s="1">
        <v>5</v>
      </c>
      <c r="AI68" s="1">
        <v>3</v>
      </c>
      <c r="AJ68" s="1">
        <v>4</v>
      </c>
      <c r="AK68" s="1">
        <v>5</v>
      </c>
      <c r="AL68" s="1">
        <v>4</v>
      </c>
      <c r="AM68" s="1">
        <v>2</v>
      </c>
      <c r="AN68" s="1">
        <v>5</v>
      </c>
      <c r="AO68" s="1">
        <v>3</v>
      </c>
      <c r="AP68" s="1">
        <v>4</v>
      </c>
      <c r="AQ68" s="1">
        <v>3</v>
      </c>
      <c r="AR68" s="1">
        <v>3</v>
      </c>
      <c r="AS68" s="1">
        <v>3</v>
      </c>
      <c r="AT68" s="1">
        <v>4</v>
      </c>
      <c r="AU68" s="1">
        <v>3</v>
      </c>
      <c r="AV68" s="1">
        <v>2</v>
      </c>
      <c r="AW68" s="1">
        <v>5</v>
      </c>
      <c r="AX68" s="1">
        <v>4</v>
      </c>
      <c r="AY68" s="1">
        <v>4</v>
      </c>
      <c r="AZ68" s="1">
        <v>5</v>
      </c>
      <c r="BA68" s="1">
        <v>4</v>
      </c>
      <c r="BB68" s="1">
        <v>1</v>
      </c>
      <c r="BC68" s="1">
        <v>1</v>
      </c>
      <c r="BD68" s="1">
        <v>3</v>
      </c>
      <c r="BE68" s="1" t="s">
        <v>1989</v>
      </c>
      <c r="BF68" s="1" t="s">
        <v>1990</v>
      </c>
      <c r="BG68" s="1" t="s">
        <v>1991</v>
      </c>
      <c r="BH68" s="1" t="s">
        <v>1992</v>
      </c>
      <c r="BI68" s="1" t="s">
        <v>1993</v>
      </c>
      <c r="BJ68" s="1" t="s">
        <v>1994</v>
      </c>
      <c r="BK68" s="1" t="s">
        <v>1995</v>
      </c>
      <c r="BL68" s="1" t="s">
        <v>1996</v>
      </c>
      <c r="BM68" s="1" t="s">
        <v>1997</v>
      </c>
      <c r="BN68" s="1" t="s">
        <v>1998</v>
      </c>
      <c r="BO68" s="1" t="s">
        <v>1999</v>
      </c>
      <c r="BP68" s="1" t="s">
        <v>2000</v>
      </c>
      <c r="BQ68" s="1" t="s">
        <v>2001</v>
      </c>
      <c r="BR68" s="1" t="s">
        <v>2002</v>
      </c>
      <c r="BS68" s="1" t="s">
        <v>2003</v>
      </c>
      <c r="BT68" s="1" t="s">
        <v>2004</v>
      </c>
      <c r="BU68" s="1" t="s">
        <v>2005</v>
      </c>
      <c r="BY68" s="1" t="s">
        <v>2006</v>
      </c>
      <c r="BZ68" s="1" t="s">
        <v>2007</v>
      </c>
      <c r="CA68" s="1" t="s">
        <v>2008</v>
      </c>
      <c r="CB68" s="1" t="s">
        <v>2009</v>
      </c>
      <c r="CC68" s="1" t="s">
        <v>2010</v>
      </c>
      <c r="CD68" s="1" t="s">
        <v>2011</v>
      </c>
      <c r="CE68" s="1" t="s">
        <v>2012</v>
      </c>
      <c r="CF68" s="1" t="s">
        <v>2013</v>
      </c>
      <c r="CG68" s="1" t="s">
        <v>2014</v>
      </c>
    </row>
    <row r="69" spans="1:85" ht="12.75" x14ac:dyDescent="0.2">
      <c r="A69" s="14">
        <v>41978.441925891202</v>
      </c>
      <c r="B69" s="1">
        <v>4</v>
      </c>
      <c r="C69" s="1">
        <v>5</v>
      </c>
      <c r="D69" s="1">
        <v>5</v>
      </c>
      <c r="E69" s="1">
        <v>5</v>
      </c>
      <c r="F69" s="1">
        <v>4</v>
      </c>
      <c r="G69" s="1">
        <v>4</v>
      </c>
      <c r="H69" s="1">
        <v>4</v>
      </c>
      <c r="I69" s="1">
        <v>3</v>
      </c>
      <c r="J69" s="1">
        <v>4</v>
      </c>
      <c r="K69" s="1">
        <v>5</v>
      </c>
      <c r="L69" s="1">
        <v>4</v>
      </c>
      <c r="M69" s="1">
        <v>3</v>
      </c>
      <c r="N69" s="1">
        <v>3</v>
      </c>
      <c r="O69" s="1">
        <v>5</v>
      </c>
      <c r="P69" s="1">
        <v>4</v>
      </c>
      <c r="Q69" s="1">
        <v>5</v>
      </c>
      <c r="R69" s="1">
        <v>5</v>
      </c>
      <c r="S69" s="1">
        <v>5</v>
      </c>
      <c r="T69" s="1">
        <v>4</v>
      </c>
      <c r="U69" s="1">
        <v>5</v>
      </c>
      <c r="V69" s="1">
        <v>5</v>
      </c>
      <c r="W69" s="1">
        <v>4</v>
      </c>
      <c r="X69" s="1">
        <v>3</v>
      </c>
      <c r="Y69" s="1">
        <v>5</v>
      </c>
      <c r="Z69" s="1">
        <v>4</v>
      </c>
      <c r="AA69" s="1">
        <v>4</v>
      </c>
      <c r="AB69" s="1">
        <v>3</v>
      </c>
      <c r="AC69" s="1">
        <v>4</v>
      </c>
      <c r="AD69" s="1">
        <v>4</v>
      </c>
      <c r="AE69" s="1">
        <v>4</v>
      </c>
      <c r="AF69" s="1">
        <v>4</v>
      </c>
      <c r="AG69" s="1">
        <v>2</v>
      </c>
      <c r="AH69" s="1">
        <v>4</v>
      </c>
      <c r="AI69" s="1">
        <v>5</v>
      </c>
      <c r="AJ69" s="1">
        <v>4</v>
      </c>
      <c r="AK69" s="1">
        <v>5</v>
      </c>
      <c r="AL69" s="1">
        <v>5</v>
      </c>
      <c r="AM69" s="1">
        <v>5</v>
      </c>
      <c r="AN69" s="1">
        <v>5</v>
      </c>
      <c r="AO69" s="1">
        <v>4</v>
      </c>
      <c r="AP69" s="1">
        <v>4</v>
      </c>
      <c r="AQ69" s="1">
        <v>4</v>
      </c>
      <c r="AR69" s="1">
        <v>3</v>
      </c>
      <c r="AS69" s="1">
        <v>5</v>
      </c>
      <c r="AT69" s="1">
        <v>4</v>
      </c>
      <c r="AU69" s="1">
        <v>4</v>
      </c>
      <c r="AV69" s="1">
        <v>4</v>
      </c>
      <c r="AW69" s="1">
        <v>4</v>
      </c>
      <c r="AX69" s="1">
        <v>4</v>
      </c>
      <c r="AY69" s="1">
        <v>4</v>
      </c>
      <c r="AZ69" s="1">
        <v>4</v>
      </c>
      <c r="BA69" s="1">
        <v>5</v>
      </c>
      <c r="BB69" s="1">
        <v>3</v>
      </c>
      <c r="BC69" s="1">
        <v>5</v>
      </c>
      <c r="BD69" s="1">
        <v>5</v>
      </c>
      <c r="BE69" s="1" t="s">
        <v>2015</v>
      </c>
      <c r="BF69" s="1" t="s">
        <v>2016</v>
      </c>
      <c r="BG69" s="1" t="s">
        <v>2017</v>
      </c>
      <c r="BH69" s="1" t="s">
        <v>2018</v>
      </c>
      <c r="BI69" s="1" t="s">
        <v>2019</v>
      </c>
      <c r="BJ69" s="1" t="s">
        <v>2020</v>
      </c>
      <c r="BK69" s="1" t="s">
        <v>2021</v>
      </c>
      <c r="BL69" s="1" t="s">
        <v>2022</v>
      </c>
      <c r="BM69" s="1" t="s">
        <v>2023</v>
      </c>
      <c r="BN69" s="1" t="s">
        <v>2024</v>
      </c>
      <c r="BO69" s="1" t="s">
        <v>2025</v>
      </c>
      <c r="BP69" s="1" t="s">
        <v>2026</v>
      </c>
      <c r="BQ69" s="1" t="s">
        <v>2027</v>
      </c>
      <c r="BR69" s="1" t="s">
        <v>2028</v>
      </c>
      <c r="BS69" s="1" t="s">
        <v>2029</v>
      </c>
      <c r="BT69" s="1" t="s">
        <v>2030</v>
      </c>
      <c r="BU69" s="1" t="s">
        <v>2031</v>
      </c>
      <c r="BV69" s="1" t="s">
        <v>2032</v>
      </c>
      <c r="BW69" s="1" t="s">
        <v>2033</v>
      </c>
      <c r="BX69" s="1" t="s">
        <v>2034</v>
      </c>
      <c r="BY69" s="1" t="s">
        <v>2035</v>
      </c>
      <c r="BZ69" s="1" t="s">
        <v>2036</v>
      </c>
      <c r="CA69" s="1" t="s">
        <v>2037</v>
      </c>
      <c r="CB69" s="1" t="s">
        <v>2038</v>
      </c>
      <c r="CC69" s="1" t="s">
        <v>2039</v>
      </c>
      <c r="CD69" s="1" t="s">
        <v>2040</v>
      </c>
      <c r="CE69" s="1" t="s">
        <v>2041</v>
      </c>
      <c r="CF69" s="1" t="s">
        <v>2042</v>
      </c>
      <c r="CG69" s="1" t="s">
        <v>2043</v>
      </c>
    </row>
    <row r="70" spans="1:85" ht="12.75" x14ac:dyDescent="0.2">
      <c r="A70" s="14">
        <v>41978.444676597224</v>
      </c>
      <c r="B70" s="1">
        <v>2</v>
      </c>
      <c r="C70" s="1">
        <v>4</v>
      </c>
      <c r="D70" s="1">
        <v>3</v>
      </c>
      <c r="E70" s="1">
        <v>1</v>
      </c>
      <c r="F70" s="1">
        <v>5</v>
      </c>
      <c r="G70" s="1">
        <v>4</v>
      </c>
      <c r="H70" s="1">
        <v>5</v>
      </c>
      <c r="I70" s="1">
        <v>5</v>
      </c>
      <c r="J70" s="1">
        <v>2</v>
      </c>
      <c r="K70" s="1">
        <v>2</v>
      </c>
      <c r="L70" s="1">
        <v>1</v>
      </c>
      <c r="M70" s="1">
        <v>1</v>
      </c>
      <c r="N70" s="1">
        <v>2</v>
      </c>
      <c r="O70" s="1">
        <v>4</v>
      </c>
      <c r="P70" s="1">
        <v>5</v>
      </c>
      <c r="Q70" s="1">
        <v>5</v>
      </c>
      <c r="R70" s="1">
        <v>3</v>
      </c>
      <c r="S70" s="1">
        <v>5</v>
      </c>
      <c r="T70" s="1">
        <v>2</v>
      </c>
      <c r="U70" s="1">
        <v>4</v>
      </c>
      <c r="V70" s="1">
        <v>5</v>
      </c>
      <c r="W70" s="1">
        <v>4</v>
      </c>
      <c r="X70" s="1">
        <v>2</v>
      </c>
      <c r="Y70" s="1">
        <v>4</v>
      </c>
      <c r="Z70" s="1">
        <v>5</v>
      </c>
      <c r="AA70" s="1">
        <v>5</v>
      </c>
      <c r="AB70" s="1">
        <v>4</v>
      </c>
      <c r="AC70" s="1">
        <v>4</v>
      </c>
      <c r="AD70" s="1">
        <v>4</v>
      </c>
      <c r="AE70" s="1">
        <v>4</v>
      </c>
      <c r="AF70" s="1">
        <v>4</v>
      </c>
      <c r="AG70" s="1">
        <v>4</v>
      </c>
      <c r="AH70" s="1">
        <v>5</v>
      </c>
      <c r="AI70" s="1">
        <v>3</v>
      </c>
      <c r="AJ70" s="1">
        <v>2</v>
      </c>
      <c r="AK70" s="1">
        <v>4</v>
      </c>
      <c r="AL70" s="1">
        <v>3</v>
      </c>
      <c r="AM70" s="1">
        <v>1</v>
      </c>
      <c r="AN70" s="1">
        <v>5</v>
      </c>
      <c r="AO70" s="1">
        <v>4</v>
      </c>
      <c r="AP70" s="1">
        <v>4</v>
      </c>
      <c r="AQ70" s="1">
        <v>4</v>
      </c>
      <c r="AR70" s="1">
        <v>1</v>
      </c>
      <c r="AS70" s="1">
        <v>2</v>
      </c>
      <c r="AT70" s="1">
        <v>3</v>
      </c>
      <c r="AU70" s="1">
        <v>4</v>
      </c>
      <c r="AV70" s="1">
        <v>2</v>
      </c>
      <c r="AW70" s="1">
        <v>3</v>
      </c>
      <c r="AX70" s="1">
        <v>5</v>
      </c>
      <c r="AY70" s="1">
        <v>5</v>
      </c>
      <c r="AZ70" s="1">
        <v>2</v>
      </c>
      <c r="BA70" s="1">
        <v>5</v>
      </c>
      <c r="BB70" s="1">
        <v>4</v>
      </c>
      <c r="BC70" s="1">
        <v>4</v>
      </c>
      <c r="BD70" s="1">
        <v>5</v>
      </c>
      <c r="BE70" s="1" t="s">
        <v>2044</v>
      </c>
      <c r="BF70" s="1" t="s">
        <v>2045</v>
      </c>
      <c r="BG70" s="1" t="s">
        <v>2046</v>
      </c>
      <c r="BH70" s="1" t="s">
        <v>2047</v>
      </c>
      <c r="BI70" s="1" t="s">
        <v>2048</v>
      </c>
      <c r="BJ70" s="1" t="s">
        <v>2049</v>
      </c>
      <c r="BK70" s="1" t="s">
        <v>2050</v>
      </c>
      <c r="BL70" s="1" t="s">
        <v>2051</v>
      </c>
      <c r="BM70" s="1" t="s">
        <v>2052</v>
      </c>
      <c r="BN70" s="1" t="s">
        <v>2053</v>
      </c>
      <c r="BO70" s="1" t="s">
        <v>2054</v>
      </c>
      <c r="BP70" s="1" t="s">
        <v>2055</v>
      </c>
      <c r="BQ70" s="1" t="s">
        <v>2056</v>
      </c>
      <c r="BR70" s="1" t="s">
        <v>2057</v>
      </c>
      <c r="BS70" s="1" t="s">
        <v>2058</v>
      </c>
      <c r="BT70" s="1" t="s">
        <v>2059</v>
      </c>
      <c r="BU70" s="1" t="s">
        <v>2060</v>
      </c>
      <c r="BY70" s="1" t="s">
        <v>2061</v>
      </c>
      <c r="BZ70" s="1" t="s">
        <v>2062</v>
      </c>
      <c r="CA70" s="1" t="s">
        <v>2063</v>
      </c>
      <c r="CB70" s="1" t="s">
        <v>2064</v>
      </c>
      <c r="CD70" s="1" t="s">
        <v>2065</v>
      </c>
      <c r="CE70" s="1" t="s">
        <v>2066</v>
      </c>
      <c r="CF70" s="1" t="s">
        <v>2067</v>
      </c>
      <c r="CG70" s="1" t="s">
        <v>2068</v>
      </c>
    </row>
    <row r="71" spans="1:85" ht="12.75" x14ac:dyDescent="0.2">
      <c r="A71" s="14">
        <v>41978.445875381942</v>
      </c>
      <c r="B71" s="1">
        <v>4</v>
      </c>
      <c r="C71" s="1">
        <v>5</v>
      </c>
      <c r="D71" s="1">
        <v>5</v>
      </c>
      <c r="E71" s="1">
        <v>3</v>
      </c>
      <c r="F71" s="1">
        <v>5</v>
      </c>
      <c r="G71" s="1">
        <v>3</v>
      </c>
      <c r="H71" s="1">
        <v>4</v>
      </c>
      <c r="I71" s="1">
        <v>5</v>
      </c>
      <c r="J71" s="1">
        <v>4</v>
      </c>
      <c r="K71" s="1">
        <v>4</v>
      </c>
      <c r="L71" s="1">
        <v>5</v>
      </c>
      <c r="M71" s="1">
        <v>5</v>
      </c>
      <c r="N71" s="1">
        <v>3</v>
      </c>
      <c r="O71" s="1">
        <v>2</v>
      </c>
      <c r="P71" s="1">
        <v>2</v>
      </c>
      <c r="Q71" s="1">
        <v>5</v>
      </c>
      <c r="R71" s="1">
        <v>3</v>
      </c>
      <c r="S71" s="1">
        <v>5</v>
      </c>
      <c r="T71" s="1">
        <v>2</v>
      </c>
      <c r="U71" s="1">
        <v>1</v>
      </c>
      <c r="V71" s="1">
        <v>5</v>
      </c>
      <c r="W71" s="1">
        <v>5</v>
      </c>
      <c r="X71" s="1">
        <v>4</v>
      </c>
      <c r="Y71" s="1">
        <v>5</v>
      </c>
      <c r="Z71" s="1">
        <v>4</v>
      </c>
      <c r="AA71" s="1">
        <v>4</v>
      </c>
      <c r="AB71" s="1">
        <v>4</v>
      </c>
      <c r="AC71" s="1">
        <v>4</v>
      </c>
      <c r="AD71" s="1">
        <v>3</v>
      </c>
      <c r="AE71" s="1">
        <v>4</v>
      </c>
      <c r="AF71" s="1">
        <v>5</v>
      </c>
      <c r="AG71" s="1">
        <v>5</v>
      </c>
      <c r="AH71" s="1">
        <v>5</v>
      </c>
      <c r="AI71" s="1">
        <v>4</v>
      </c>
      <c r="AJ71" s="1">
        <v>4</v>
      </c>
      <c r="AK71" s="1">
        <v>5</v>
      </c>
      <c r="AL71" s="1">
        <v>5</v>
      </c>
      <c r="AM71" s="1">
        <v>5</v>
      </c>
      <c r="AN71" s="1">
        <v>5</v>
      </c>
      <c r="AO71" s="1">
        <v>4</v>
      </c>
      <c r="AP71" s="1">
        <v>4</v>
      </c>
      <c r="AQ71" s="1">
        <v>4</v>
      </c>
      <c r="AR71" s="1">
        <v>5</v>
      </c>
      <c r="AS71" s="1">
        <v>4</v>
      </c>
      <c r="AT71" s="1">
        <v>5</v>
      </c>
      <c r="AU71" s="1">
        <v>5</v>
      </c>
      <c r="AV71" s="1">
        <v>3</v>
      </c>
      <c r="AW71" s="1">
        <v>4</v>
      </c>
      <c r="AX71" s="1">
        <v>4</v>
      </c>
      <c r="AY71" s="1">
        <v>5</v>
      </c>
      <c r="AZ71" s="1">
        <v>4</v>
      </c>
      <c r="BA71" s="1">
        <v>5</v>
      </c>
      <c r="BB71" s="1">
        <v>3</v>
      </c>
      <c r="BC71" s="1">
        <v>2</v>
      </c>
      <c r="BD71" s="1">
        <v>5</v>
      </c>
      <c r="BE71" s="1" t="s">
        <v>2069</v>
      </c>
      <c r="BF71" s="1" t="s">
        <v>2070</v>
      </c>
      <c r="BG71" s="1" t="s">
        <v>2071</v>
      </c>
      <c r="BH71" s="1" t="s">
        <v>2072</v>
      </c>
      <c r="BI71" s="1" t="s">
        <v>2073</v>
      </c>
      <c r="BJ71" s="1" t="s">
        <v>2074</v>
      </c>
      <c r="BK71" s="1" t="s">
        <v>2075</v>
      </c>
      <c r="BL71" s="1" t="s">
        <v>2076</v>
      </c>
      <c r="BM71" s="1" t="s">
        <v>2077</v>
      </c>
      <c r="BN71" s="1" t="s">
        <v>2078</v>
      </c>
      <c r="BO71" s="1" t="s">
        <v>2079</v>
      </c>
      <c r="BP71" s="1" t="s">
        <v>2080</v>
      </c>
      <c r="BQ71" s="1" t="s">
        <v>2081</v>
      </c>
      <c r="BR71" s="1" t="s">
        <v>2082</v>
      </c>
      <c r="BS71" s="1" t="s">
        <v>2083</v>
      </c>
      <c r="BT71" s="1" t="s">
        <v>2084</v>
      </c>
      <c r="BU71" s="1" t="s">
        <v>2085</v>
      </c>
      <c r="BV71" s="1" t="s">
        <v>2086</v>
      </c>
      <c r="BX71" s="1" t="s">
        <v>2087</v>
      </c>
      <c r="BY71" s="1" t="s">
        <v>2088</v>
      </c>
      <c r="BZ71" s="1" t="s">
        <v>2089</v>
      </c>
      <c r="CA71" s="1" t="s">
        <v>2090</v>
      </c>
      <c r="CB71" s="1" t="s">
        <v>2091</v>
      </c>
      <c r="CC71" s="1" t="s">
        <v>2092</v>
      </c>
      <c r="CD71" s="1" t="s">
        <v>2093</v>
      </c>
      <c r="CE71" s="1" t="s">
        <v>2094</v>
      </c>
      <c r="CF71" s="1" t="s">
        <v>2095</v>
      </c>
      <c r="CG71" s="1" t="s">
        <v>2096</v>
      </c>
    </row>
    <row r="72" spans="1:85" ht="12.75" x14ac:dyDescent="0.2">
      <c r="A72" s="14">
        <v>41978.454322592588</v>
      </c>
      <c r="B72" s="1">
        <v>2</v>
      </c>
      <c r="C72" s="1">
        <v>5</v>
      </c>
      <c r="D72" s="1">
        <v>1</v>
      </c>
      <c r="E72" s="1">
        <v>1</v>
      </c>
      <c r="F72" s="1">
        <v>4</v>
      </c>
      <c r="G72" s="1">
        <v>5</v>
      </c>
      <c r="H72" s="1">
        <v>4</v>
      </c>
      <c r="I72" s="1">
        <v>4</v>
      </c>
      <c r="J72" s="1">
        <v>2</v>
      </c>
      <c r="K72" s="1">
        <v>2</v>
      </c>
      <c r="L72" s="1">
        <v>2</v>
      </c>
      <c r="M72" s="1">
        <v>4</v>
      </c>
      <c r="N72" s="1">
        <v>3</v>
      </c>
      <c r="O72" s="1">
        <v>2</v>
      </c>
      <c r="P72" s="1">
        <v>4</v>
      </c>
      <c r="Q72" s="1">
        <v>2</v>
      </c>
      <c r="R72" s="1">
        <v>3</v>
      </c>
      <c r="S72" s="1">
        <v>3</v>
      </c>
      <c r="T72" s="1">
        <v>2</v>
      </c>
      <c r="U72" s="1">
        <v>1</v>
      </c>
      <c r="V72" s="1">
        <v>4</v>
      </c>
      <c r="W72" s="1">
        <v>2</v>
      </c>
      <c r="X72" s="1">
        <v>2</v>
      </c>
      <c r="Y72" s="1">
        <v>3</v>
      </c>
      <c r="Z72" s="1">
        <v>2</v>
      </c>
      <c r="AA72" s="1">
        <v>3</v>
      </c>
      <c r="AB72" s="1">
        <v>2</v>
      </c>
      <c r="AC72" s="1">
        <v>4</v>
      </c>
      <c r="AD72" s="1">
        <v>2</v>
      </c>
      <c r="AE72" s="1">
        <v>2</v>
      </c>
      <c r="AF72" s="1">
        <v>2</v>
      </c>
      <c r="AG72" s="1">
        <v>2</v>
      </c>
      <c r="AH72" s="1">
        <v>3</v>
      </c>
      <c r="AI72" s="1">
        <v>3</v>
      </c>
      <c r="AJ72" s="1">
        <v>2</v>
      </c>
      <c r="AK72" s="1">
        <v>5</v>
      </c>
      <c r="AL72" s="1">
        <v>2</v>
      </c>
      <c r="AM72" s="1">
        <v>1</v>
      </c>
      <c r="AN72" s="1">
        <v>4</v>
      </c>
      <c r="AO72" s="1">
        <v>5</v>
      </c>
      <c r="AP72" s="1">
        <v>4</v>
      </c>
      <c r="AQ72" s="1">
        <v>4</v>
      </c>
      <c r="AR72" s="1">
        <v>2</v>
      </c>
      <c r="AS72" s="1">
        <v>2</v>
      </c>
      <c r="AT72" s="1">
        <v>2</v>
      </c>
      <c r="AU72" s="1">
        <v>3</v>
      </c>
      <c r="AV72" s="1">
        <v>3</v>
      </c>
      <c r="AW72" s="1">
        <v>2</v>
      </c>
      <c r="AX72" s="1">
        <v>5</v>
      </c>
      <c r="AY72" s="1">
        <v>2</v>
      </c>
      <c r="AZ72" s="1">
        <v>3</v>
      </c>
      <c r="BA72" s="1">
        <v>3</v>
      </c>
      <c r="BB72" s="1">
        <v>1</v>
      </c>
      <c r="BC72" s="1">
        <v>1</v>
      </c>
      <c r="BD72" s="1">
        <v>4</v>
      </c>
      <c r="BE72" s="1" t="s">
        <v>2097</v>
      </c>
      <c r="BF72" s="1" t="s">
        <v>2098</v>
      </c>
      <c r="BG72" s="1" t="s">
        <v>2099</v>
      </c>
      <c r="BH72" s="1" t="s">
        <v>2100</v>
      </c>
      <c r="BI72" s="1" t="s">
        <v>2101</v>
      </c>
      <c r="BJ72" s="1" t="s">
        <v>2102</v>
      </c>
      <c r="BK72" s="1" t="s">
        <v>2103</v>
      </c>
      <c r="BL72" s="1" t="s">
        <v>2104</v>
      </c>
      <c r="BM72" s="1" t="s">
        <v>2105</v>
      </c>
      <c r="BN72" s="1" t="s">
        <v>2106</v>
      </c>
      <c r="BO72" s="1" t="s">
        <v>2107</v>
      </c>
      <c r="BP72" s="1" t="s">
        <v>2108</v>
      </c>
      <c r="BQ72" s="1" t="s">
        <v>2109</v>
      </c>
      <c r="BR72" s="1" t="s">
        <v>2110</v>
      </c>
      <c r="BS72" s="1" t="s">
        <v>2111</v>
      </c>
      <c r="BT72" s="1" t="s">
        <v>2112</v>
      </c>
      <c r="BU72" s="1" t="s">
        <v>2113</v>
      </c>
      <c r="BV72" s="1" t="s">
        <v>2114</v>
      </c>
      <c r="BW72" s="1" t="s">
        <v>2115</v>
      </c>
      <c r="BX72" s="1" t="s">
        <v>2116</v>
      </c>
      <c r="BY72" s="1" t="s">
        <v>2117</v>
      </c>
      <c r="BZ72" s="1" t="s">
        <v>2118</v>
      </c>
      <c r="CA72" s="1" t="s">
        <v>2119</v>
      </c>
      <c r="CB72" s="1" t="s">
        <v>2120</v>
      </c>
      <c r="CC72" s="1" t="s">
        <v>2121</v>
      </c>
      <c r="CD72" s="1" t="s">
        <v>2122</v>
      </c>
      <c r="CE72" s="1" t="s">
        <v>2123</v>
      </c>
      <c r="CF72" s="1" t="s">
        <v>2124</v>
      </c>
      <c r="CG72" s="1" t="s">
        <v>2125</v>
      </c>
    </row>
    <row r="73" spans="1:85" ht="12.75" x14ac:dyDescent="0.2">
      <c r="A73" s="14">
        <v>41978.45638254629</v>
      </c>
      <c r="B73" s="1">
        <v>2</v>
      </c>
      <c r="C73" s="1">
        <v>2</v>
      </c>
      <c r="D73" s="1">
        <v>1</v>
      </c>
      <c r="E73" s="1">
        <v>1</v>
      </c>
      <c r="F73" s="1">
        <v>5</v>
      </c>
      <c r="G73" s="1">
        <v>1</v>
      </c>
      <c r="H73" s="1">
        <v>1</v>
      </c>
      <c r="I73" s="1">
        <v>1</v>
      </c>
      <c r="J73" s="1">
        <v>2</v>
      </c>
      <c r="K73" s="1">
        <v>2</v>
      </c>
      <c r="L73" s="1">
        <v>3</v>
      </c>
      <c r="M73" s="1">
        <v>2</v>
      </c>
      <c r="N73" s="1">
        <v>1</v>
      </c>
      <c r="O73" s="1">
        <v>4</v>
      </c>
      <c r="P73" s="1">
        <v>4</v>
      </c>
      <c r="Q73" s="1">
        <v>2</v>
      </c>
      <c r="R73" s="1">
        <v>2</v>
      </c>
      <c r="S73" s="1">
        <v>5</v>
      </c>
      <c r="T73" s="1">
        <v>1</v>
      </c>
      <c r="U73" s="1">
        <v>4</v>
      </c>
      <c r="V73" s="1">
        <v>4</v>
      </c>
      <c r="W73" s="1">
        <v>5</v>
      </c>
      <c r="X73" s="1">
        <v>1</v>
      </c>
      <c r="Y73" s="1">
        <v>4</v>
      </c>
      <c r="Z73" s="1">
        <v>1</v>
      </c>
      <c r="AA73" s="1">
        <v>5</v>
      </c>
      <c r="AB73" s="1">
        <v>3</v>
      </c>
      <c r="AC73" s="1">
        <v>3</v>
      </c>
      <c r="AD73" s="1">
        <v>2</v>
      </c>
      <c r="AE73" s="1">
        <v>1</v>
      </c>
      <c r="AF73" s="1">
        <v>4</v>
      </c>
      <c r="AG73" s="1">
        <v>3</v>
      </c>
      <c r="AH73" s="1">
        <v>2</v>
      </c>
      <c r="AI73" s="1">
        <v>4</v>
      </c>
      <c r="AJ73" s="1">
        <v>1</v>
      </c>
      <c r="AK73" s="1">
        <v>1</v>
      </c>
      <c r="AL73" s="1">
        <v>1</v>
      </c>
      <c r="AM73" s="1">
        <v>1</v>
      </c>
      <c r="AN73" s="1">
        <v>5</v>
      </c>
      <c r="AO73" s="1">
        <v>2</v>
      </c>
      <c r="AP73" s="1">
        <v>2</v>
      </c>
      <c r="AQ73" s="1">
        <v>1</v>
      </c>
      <c r="AR73" s="1">
        <v>2</v>
      </c>
      <c r="AS73" s="1">
        <v>1</v>
      </c>
      <c r="AT73" s="1">
        <v>3</v>
      </c>
      <c r="AU73" s="1">
        <v>3</v>
      </c>
      <c r="AV73" s="1">
        <v>1</v>
      </c>
      <c r="AW73" s="1">
        <v>3</v>
      </c>
      <c r="AX73" s="1">
        <v>5</v>
      </c>
      <c r="AY73" s="1">
        <v>2</v>
      </c>
      <c r="AZ73" s="1">
        <v>2</v>
      </c>
      <c r="BA73" s="1">
        <v>4</v>
      </c>
      <c r="BB73" s="1">
        <v>1</v>
      </c>
      <c r="BC73" s="1">
        <v>4</v>
      </c>
      <c r="BD73" s="1">
        <v>5</v>
      </c>
      <c r="BE73" s="1" t="s">
        <v>2126</v>
      </c>
      <c r="BF73" s="1" t="s">
        <v>2127</v>
      </c>
      <c r="BG73" s="1" t="s">
        <v>2128</v>
      </c>
      <c r="BH73" s="1" t="s">
        <v>2129</v>
      </c>
      <c r="BI73" s="1" t="s">
        <v>2130</v>
      </c>
      <c r="BJ73" s="1" t="s">
        <v>2131</v>
      </c>
      <c r="BK73" s="1" t="s">
        <v>2132</v>
      </c>
      <c r="BL73" s="1" t="s">
        <v>2133</v>
      </c>
      <c r="BM73" s="1" t="s">
        <v>2134</v>
      </c>
      <c r="BN73" s="1" t="s">
        <v>2135</v>
      </c>
      <c r="BO73" s="1" t="s">
        <v>2136</v>
      </c>
      <c r="BP73" s="1" t="s">
        <v>2137</v>
      </c>
      <c r="BQ73" s="1" t="s">
        <v>2138</v>
      </c>
      <c r="BR73" s="1" t="s">
        <v>2139</v>
      </c>
      <c r="BS73" s="1" t="s">
        <v>2140</v>
      </c>
      <c r="BT73" s="1" t="s">
        <v>2141</v>
      </c>
      <c r="BU73" s="1" t="s">
        <v>2142</v>
      </c>
      <c r="BV73" s="1" t="s">
        <v>2143</v>
      </c>
      <c r="BW73" s="1" t="s">
        <v>2144</v>
      </c>
      <c r="BX73" s="1" t="s">
        <v>2145</v>
      </c>
      <c r="BY73" s="1" t="s">
        <v>2146</v>
      </c>
      <c r="BZ73" s="1" t="s">
        <v>2147</v>
      </c>
      <c r="CA73" s="1" t="s">
        <v>2148</v>
      </c>
      <c r="CB73" s="1" t="s">
        <v>2149</v>
      </c>
      <c r="CC73" s="1" t="s">
        <v>2150</v>
      </c>
      <c r="CD73" s="1" t="s">
        <v>2151</v>
      </c>
      <c r="CE73" s="1" t="s">
        <v>2152</v>
      </c>
      <c r="CF73" s="1" t="s">
        <v>2153</v>
      </c>
      <c r="CG73" s="1" t="s">
        <v>2154</v>
      </c>
    </row>
    <row r="74" spans="1:85" ht="12.75" x14ac:dyDescent="0.2">
      <c r="A74" s="14">
        <v>41978.473457916669</v>
      </c>
      <c r="B74" s="1">
        <v>3</v>
      </c>
      <c r="C74" s="1">
        <v>5</v>
      </c>
      <c r="D74" s="1">
        <v>5</v>
      </c>
      <c r="E74" s="1">
        <v>2</v>
      </c>
      <c r="F74" s="1">
        <v>5</v>
      </c>
      <c r="G74" s="1">
        <v>4</v>
      </c>
      <c r="H74" s="1">
        <v>3</v>
      </c>
      <c r="I74" s="1">
        <v>5</v>
      </c>
      <c r="J74" s="1">
        <v>4</v>
      </c>
      <c r="K74" s="1">
        <v>2</v>
      </c>
      <c r="L74" s="1">
        <v>3</v>
      </c>
      <c r="M74" s="1">
        <v>2</v>
      </c>
      <c r="N74" s="1">
        <v>4</v>
      </c>
      <c r="O74" s="1">
        <v>5</v>
      </c>
      <c r="P74" s="1">
        <v>3</v>
      </c>
      <c r="Q74" s="1">
        <v>5</v>
      </c>
      <c r="R74" s="1">
        <v>5</v>
      </c>
      <c r="S74" s="1">
        <v>5</v>
      </c>
      <c r="T74" s="1">
        <v>2</v>
      </c>
      <c r="U74" s="1">
        <v>4</v>
      </c>
      <c r="V74" s="1">
        <v>5</v>
      </c>
      <c r="W74" s="1">
        <v>5</v>
      </c>
      <c r="X74" s="1">
        <v>5</v>
      </c>
      <c r="Y74" s="1">
        <v>5</v>
      </c>
      <c r="Z74" s="1">
        <v>5</v>
      </c>
      <c r="AA74" s="1">
        <v>5</v>
      </c>
      <c r="AB74" s="1">
        <v>5</v>
      </c>
      <c r="AC74" s="1">
        <v>3</v>
      </c>
      <c r="AD74" s="1">
        <v>5</v>
      </c>
      <c r="AE74" s="1">
        <v>2</v>
      </c>
      <c r="AF74" s="1">
        <v>5</v>
      </c>
      <c r="AG74" s="1">
        <v>4</v>
      </c>
      <c r="AH74" s="1">
        <v>4</v>
      </c>
      <c r="AI74" s="1">
        <v>4</v>
      </c>
      <c r="AJ74" s="1">
        <v>4</v>
      </c>
      <c r="AK74" s="1">
        <v>5</v>
      </c>
      <c r="AL74" s="1">
        <v>5</v>
      </c>
      <c r="AM74" s="1">
        <v>3</v>
      </c>
      <c r="AN74" s="1">
        <v>5</v>
      </c>
      <c r="AO74" s="1">
        <v>5</v>
      </c>
      <c r="AP74" s="1">
        <v>4</v>
      </c>
      <c r="AQ74" s="1">
        <v>5</v>
      </c>
      <c r="AR74" s="1">
        <v>5</v>
      </c>
      <c r="AS74" s="1">
        <v>4</v>
      </c>
      <c r="AT74" s="1">
        <v>5</v>
      </c>
      <c r="AU74" s="1">
        <v>4</v>
      </c>
      <c r="AV74" s="1">
        <v>4</v>
      </c>
      <c r="AW74" s="1">
        <v>5</v>
      </c>
      <c r="AX74" s="1">
        <v>4</v>
      </c>
      <c r="AY74" s="1">
        <v>5</v>
      </c>
      <c r="AZ74" s="1">
        <v>5</v>
      </c>
      <c r="BA74" s="1">
        <v>5</v>
      </c>
      <c r="BB74" s="1">
        <v>4</v>
      </c>
      <c r="BC74" s="1">
        <v>4</v>
      </c>
      <c r="BD74" s="1">
        <v>5</v>
      </c>
      <c r="BE74" s="1" t="s">
        <v>2155</v>
      </c>
      <c r="BF74" s="1" t="s">
        <v>2156</v>
      </c>
      <c r="BG74" s="1" t="s">
        <v>2157</v>
      </c>
      <c r="BH74" s="1" t="s">
        <v>2158</v>
      </c>
      <c r="BI74" s="1" t="s">
        <v>2159</v>
      </c>
      <c r="BJ74" s="1" t="s">
        <v>2160</v>
      </c>
      <c r="BK74" s="1" t="s">
        <v>2161</v>
      </c>
      <c r="BL74" s="1" t="s">
        <v>2162</v>
      </c>
      <c r="BM74" s="1" t="s">
        <v>2163</v>
      </c>
      <c r="BN74" s="1" t="s">
        <v>2164</v>
      </c>
      <c r="BO74" s="1" t="s">
        <v>2165</v>
      </c>
      <c r="BP74" s="1" t="s">
        <v>2166</v>
      </c>
      <c r="BQ74" s="1" t="s">
        <v>2167</v>
      </c>
      <c r="BR74" s="1" t="s">
        <v>2168</v>
      </c>
      <c r="BS74" s="1" t="s">
        <v>2169</v>
      </c>
      <c r="BT74" s="1" t="s">
        <v>2170</v>
      </c>
      <c r="BU74" s="1" t="s">
        <v>2171</v>
      </c>
      <c r="BV74" s="1" t="s">
        <v>2172</v>
      </c>
      <c r="BW74" s="1" t="s">
        <v>2173</v>
      </c>
      <c r="BX74" s="1" t="s">
        <v>2174</v>
      </c>
      <c r="BY74" s="1" t="s">
        <v>2175</v>
      </c>
      <c r="BZ74" s="1" t="s">
        <v>2176</v>
      </c>
      <c r="CA74" s="1" t="s">
        <v>2177</v>
      </c>
      <c r="CB74" s="1" t="s">
        <v>2178</v>
      </c>
      <c r="CD74" s="1" t="s">
        <v>2179</v>
      </c>
      <c r="CE74" s="1" t="s">
        <v>2180</v>
      </c>
      <c r="CF74" s="1" t="s">
        <v>2181</v>
      </c>
      <c r="CG74" s="1" t="s">
        <v>2182</v>
      </c>
    </row>
    <row r="75" spans="1:85" ht="12.75" x14ac:dyDescent="0.2">
      <c r="A75" s="14">
        <v>41978.498614513883</v>
      </c>
      <c r="B75" s="1">
        <v>3</v>
      </c>
      <c r="C75" s="1">
        <v>5</v>
      </c>
      <c r="D75" s="1">
        <v>4</v>
      </c>
      <c r="E75" s="1">
        <v>1</v>
      </c>
      <c r="F75" s="1">
        <v>5</v>
      </c>
      <c r="G75" s="1">
        <v>3</v>
      </c>
      <c r="H75" s="1">
        <v>4</v>
      </c>
      <c r="I75" s="1">
        <v>4</v>
      </c>
      <c r="J75" s="1">
        <v>1</v>
      </c>
      <c r="K75" s="1">
        <v>2</v>
      </c>
      <c r="L75" s="1">
        <v>3</v>
      </c>
      <c r="M75" s="1">
        <v>1</v>
      </c>
      <c r="N75" s="1">
        <v>1</v>
      </c>
      <c r="O75" s="1">
        <v>1</v>
      </c>
      <c r="P75" s="1">
        <v>1</v>
      </c>
      <c r="Q75" s="1">
        <v>2</v>
      </c>
      <c r="R75" s="1">
        <v>1</v>
      </c>
      <c r="S75" s="1">
        <v>4</v>
      </c>
      <c r="T75" s="1">
        <v>1</v>
      </c>
      <c r="U75" s="1">
        <v>1</v>
      </c>
      <c r="V75" s="1">
        <v>3</v>
      </c>
      <c r="W75" s="1">
        <v>3</v>
      </c>
      <c r="X75" s="1">
        <v>3</v>
      </c>
      <c r="Y75" s="1">
        <v>3</v>
      </c>
      <c r="Z75" s="1">
        <v>4</v>
      </c>
      <c r="AA75" s="1">
        <v>5</v>
      </c>
      <c r="AB75" s="1">
        <v>4</v>
      </c>
      <c r="AC75" s="1">
        <v>4</v>
      </c>
      <c r="AD75" s="1">
        <v>3</v>
      </c>
      <c r="AE75" s="1">
        <v>4</v>
      </c>
      <c r="AF75" s="1">
        <v>2</v>
      </c>
      <c r="AG75" s="1">
        <v>2</v>
      </c>
      <c r="AH75" s="1">
        <v>5</v>
      </c>
      <c r="AI75" s="1">
        <v>3</v>
      </c>
      <c r="AJ75" s="1">
        <v>5</v>
      </c>
      <c r="AK75" s="1">
        <v>5</v>
      </c>
      <c r="AL75" s="1">
        <v>4</v>
      </c>
      <c r="AM75" s="1">
        <v>1</v>
      </c>
      <c r="AN75" s="1">
        <v>5</v>
      </c>
      <c r="AO75" s="1">
        <v>4</v>
      </c>
      <c r="AP75" s="1">
        <v>5</v>
      </c>
      <c r="AQ75" s="1">
        <v>4</v>
      </c>
      <c r="AR75" s="1">
        <v>1</v>
      </c>
      <c r="AS75" s="1">
        <v>1</v>
      </c>
      <c r="AT75" s="1">
        <v>3</v>
      </c>
      <c r="AU75" s="1">
        <v>1</v>
      </c>
      <c r="AV75" s="1">
        <v>1</v>
      </c>
      <c r="AW75" s="1">
        <v>1</v>
      </c>
      <c r="AX75" s="1">
        <v>3</v>
      </c>
      <c r="AY75" s="1">
        <v>1</v>
      </c>
      <c r="AZ75" s="1">
        <v>1</v>
      </c>
      <c r="BA75" s="1">
        <v>4</v>
      </c>
      <c r="BB75" s="1">
        <v>1</v>
      </c>
      <c r="BC75" s="1">
        <v>1</v>
      </c>
      <c r="BD75" s="1">
        <v>4</v>
      </c>
      <c r="BE75" s="1" t="s">
        <v>2183</v>
      </c>
      <c r="BF75" s="1" t="s">
        <v>2184</v>
      </c>
      <c r="BG75" s="1" t="s">
        <v>2185</v>
      </c>
      <c r="BH75" s="1" t="s">
        <v>2186</v>
      </c>
      <c r="BI75" s="1" t="s">
        <v>2187</v>
      </c>
      <c r="BJ75" s="1" t="s">
        <v>2188</v>
      </c>
      <c r="BK75" s="1" t="s">
        <v>2189</v>
      </c>
      <c r="BL75" s="1" t="s">
        <v>2190</v>
      </c>
      <c r="BM75" s="1" t="s">
        <v>2191</v>
      </c>
      <c r="BN75" s="1" t="s">
        <v>2192</v>
      </c>
      <c r="BO75" s="1" t="s">
        <v>2193</v>
      </c>
      <c r="BP75" s="1" t="s">
        <v>2194</v>
      </c>
      <c r="BQ75" s="1" t="s">
        <v>2195</v>
      </c>
      <c r="BR75" s="1" t="s">
        <v>2196</v>
      </c>
      <c r="BS75" s="1" t="s">
        <v>2197</v>
      </c>
      <c r="BT75" s="1" t="s">
        <v>2198</v>
      </c>
      <c r="BU75" s="1" t="s">
        <v>2199</v>
      </c>
      <c r="BY75" s="1" t="s">
        <v>2200</v>
      </c>
      <c r="BZ75" s="1" t="s">
        <v>2201</v>
      </c>
      <c r="CA75" s="1" t="s">
        <v>2202</v>
      </c>
      <c r="CB75" s="1" t="s">
        <v>2203</v>
      </c>
      <c r="CC75" s="1" t="s">
        <v>2204</v>
      </c>
      <c r="CD75" s="1" t="s">
        <v>2205</v>
      </c>
      <c r="CE75" s="1" t="s">
        <v>2206</v>
      </c>
      <c r="CF75" s="1" t="s">
        <v>2207</v>
      </c>
      <c r="CG75" s="1" t="s">
        <v>2208</v>
      </c>
    </row>
    <row r="76" spans="1:85" ht="12.75" x14ac:dyDescent="0.2">
      <c r="A76" s="14">
        <v>41978.49995657408</v>
      </c>
      <c r="B76" s="1">
        <v>1</v>
      </c>
      <c r="C76" s="1">
        <v>1</v>
      </c>
      <c r="D76" s="1">
        <v>4</v>
      </c>
      <c r="E76" s="1">
        <v>3</v>
      </c>
      <c r="F76" s="1">
        <v>1</v>
      </c>
      <c r="G76" s="1">
        <v>1</v>
      </c>
      <c r="H76" s="1">
        <v>1</v>
      </c>
      <c r="I76" s="1">
        <v>1</v>
      </c>
      <c r="J76" s="1">
        <v>1</v>
      </c>
      <c r="K76" s="1">
        <v>5</v>
      </c>
      <c r="L76" s="1">
        <v>1</v>
      </c>
      <c r="M76" s="1">
        <v>1</v>
      </c>
      <c r="N76" s="1">
        <v>1</v>
      </c>
      <c r="O76" s="1">
        <v>5</v>
      </c>
      <c r="P76" s="1">
        <v>1</v>
      </c>
      <c r="Q76" s="1">
        <v>4</v>
      </c>
      <c r="R76" s="1">
        <v>5</v>
      </c>
      <c r="S76" s="1">
        <v>1</v>
      </c>
      <c r="T76" s="1">
        <v>1</v>
      </c>
      <c r="U76" s="1">
        <v>5</v>
      </c>
      <c r="V76" s="1">
        <v>1</v>
      </c>
      <c r="W76" s="1">
        <v>3</v>
      </c>
      <c r="X76" s="1">
        <v>5</v>
      </c>
      <c r="Y76" s="1">
        <v>5</v>
      </c>
      <c r="Z76" s="1" t="s">
        <v>2209</v>
      </c>
      <c r="AA76" s="1" t="s">
        <v>2210</v>
      </c>
      <c r="AB76" s="1">
        <v>5</v>
      </c>
      <c r="AC76" s="1" t="s">
        <v>2211</v>
      </c>
      <c r="AD76" s="1" t="s">
        <v>2212</v>
      </c>
      <c r="AE76" s="1">
        <v>1</v>
      </c>
      <c r="AF76" s="1">
        <v>1</v>
      </c>
      <c r="AG76" s="1">
        <v>1</v>
      </c>
      <c r="AH76" s="1">
        <v>5</v>
      </c>
      <c r="AI76" s="1">
        <v>4</v>
      </c>
      <c r="AJ76" s="1">
        <v>1</v>
      </c>
      <c r="AK76" s="1">
        <v>1</v>
      </c>
      <c r="AL76" s="1">
        <v>5</v>
      </c>
      <c r="AM76" s="1">
        <v>5</v>
      </c>
      <c r="AN76" s="1">
        <v>3</v>
      </c>
      <c r="AO76" s="1">
        <v>1</v>
      </c>
      <c r="AP76" s="1">
        <v>3</v>
      </c>
      <c r="AQ76" s="1">
        <v>3</v>
      </c>
      <c r="AR76" s="1">
        <v>1</v>
      </c>
      <c r="AS76" s="1">
        <v>5</v>
      </c>
      <c r="AT76" s="1">
        <v>1</v>
      </c>
      <c r="AU76" s="1">
        <v>3</v>
      </c>
      <c r="AV76" s="1">
        <v>1</v>
      </c>
      <c r="AW76" s="1">
        <v>5</v>
      </c>
      <c r="AX76" s="1">
        <v>3</v>
      </c>
      <c r="AY76" s="1">
        <v>5</v>
      </c>
      <c r="AZ76" s="1">
        <v>5</v>
      </c>
      <c r="BA76" s="1">
        <v>5</v>
      </c>
      <c r="BB76" s="1">
        <v>1</v>
      </c>
      <c r="BC76" s="1">
        <v>5</v>
      </c>
      <c r="BD76" s="1">
        <v>5</v>
      </c>
      <c r="BE76" s="1" t="s">
        <v>2213</v>
      </c>
      <c r="BF76" s="1" t="s">
        <v>2214</v>
      </c>
      <c r="BG76" s="1" t="s">
        <v>2215</v>
      </c>
      <c r="BH76" s="1" t="s">
        <v>2216</v>
      </c>
      <c r="BI76" s="1" t="s">
        <v>2217</v>
      </c>
      <c r="BJ76" s="1" t="s">
        <v>2218</v>
      </c>
      <c r="BK76" s="1" t="s">
        <v>2219</v>
      </c>
      <c r="BL76" s="1" t="s">
        <v>2220</v>
      </c>
      <c r="BM76" s="1" t="s">
        <v>2221</v>
      </c>
      <c r="BN76" s="1" t="s">
        <v>2222</v>
      </c>
      <c r="BO76" s="1" t="s">
        <v>2223</v>
      </c>
      <c r="BP76" s="1" t="s">
        <v>2224</v>
      </c>
      <c r="BQ76" s="1" t="s">
        <v>2225</v>
      </c>
      <c r="BR76" s="1" t="s">
        <v>2226</v>
      </c>
      <c r="BS76" s="1" t="s">
        <v>2227</v>
      </c>
      <c r="BT76" s="1" t="s">
        <v>2228</v>
      </c>
      <c r="BU76" s="1" t="s">
        <v>2229</v>
      </c>
      <c r="BY76" s="1" t="s">
        <v>2230</v>
      </c>
      <c r="BZ76" s="1" t="s">
        <v>2231</v>
      </c>
      <c r="CA76" s="1" t="s">
        <v>2232</v>
      </c>
      <c r="CB76" s="1" t="s">
        <v>2233</v>
      </c>
      <c r="CC76" s="1" t="s">
        <v>2234</v>
      </c>
      <c r="CD76" s="1" t="s">
        <v>2235</v>
      </c>
      <c r="CF76" s="1" t="s">
        <v>2236</v>
      </c>
      <c r="CG76" s="1" t="s">
        <v>2237</v>
      </c>
    </row>
    <row r="77" spans="1:85" ht="12.75" x14ac:dyDescent="0.2">
      <c r="A77" s="14">
        <v>41978.501439363426</v>
      </c>
      <c r="B77" s="1">
        <v>4</v>
      </c>
      <c r="C77" s="1">
        <v>1</v>
      </c>
      <c r="D77" s="1">
        <v>4</v>
      </c>
      <c r="E77" s="1">
        <v>4</v>
      </c>
      <c r="F77" s="1">
        <v>2</v>
      </c>
      <c r="G77" s="1">
        <v>1</v>
      </c>
      <c r="H77" s="1">
        <v>4</v>
      </c>
      <c r="I77" s="1">
        <v>1</v>
      </c>
      <c r="J77" s="1">
        <v>4</v>
      </c>
      <c r="K77" s="1">
        <v>4</v>
      </c>
      <c r="L77" s="1">
        <v>1</v>
      </c>
      <c r="M77" s="1">
        <v>3</v>
      </c>
      <c r="N77" s="1">
        <v>3</v>
      </c>
      <c r="O77" s="1">
        <v>5</v>
      </c>
      <c r="P77" s="1">
        <v>4</v>
      </c>
      <c r="Q77" s="1">
        <v>2</v>
      </c>
      <c r="R77" s="1">
        <v>5</v>
      </c>
      <c r="S77" s="1">
        <v>3</v>
      </c>
      <c r="T77" s="1">
        <v>1</v>
      </c>
      <c r="U77" s="1">
        <v>4</v>
      </c>
      <c r="V77" s="1">
        <v>4</v>
      </c>
      <c r="W77" s="1" t="s">
        <v>2238</v>
      </c>
      <c r="X77" s="1">
        <v>1</v>
      </c>
      <c r="Y77" s="1">
        <v>5</v>
      </c>
      <c r="Z77" s="1">
        <v>3</v>
      </c>
      <c r="AA77" s="1">
        <v>4</v>
      </c>
      <c r="AB77" s="1">
        <v>1</v>
      </c>
      <c r="AC77" s="1">
        <v>1</v>
      </c>
      <c r="AD77" s="1">
        <v>1</v>
      </c>
      <c r="AE77" s="1">
        <v>1</v>
      </c>
      <c r="AF77" s="1">
        <v>1</v>
      </c>
      <c r="AG77" s="1">
        <v>1</v>
      </c>
      <c r="AH77" s="1">
        <v>5</v>
      </c>
      <c r="AI77" s="1">
        <v>1</v>
      </c>
      <c r="AJ77" s="1">
        <v>3</v>
      </c>
      <c r="AK77" s="1">
        <v>1</v>
      </c>
      <c r="AL77" s="1">
        <v>2</v>
      </c>
      <c r="AM77" s="1">
        <v>2</v>
      </c>
      <c r="AN77" s="1">
        <v>3</v>
      </c>
      <c r="AO77" s="1">
        <v>1</v>
      </c>
      <c r="AP77" s="1">
        <v>4</v>
      </c>
      <c r="AQ77" s="1">
        <v>1</v>
      </c>
      <c r="AR77" s="1">
        <v>2</v>
      </c>
      <c r="AS77" s="1">
        <v>4</v>
      </c>
      <c r="AT77" s="1">
        <v>1</v>
      </c>
      <c r="AU77" s="1">
        <v>4</v>
      </c>
      <c r="AV77" s="1">
        <v>1</v>
      </c>
      <c r="AW77" s="1">
        <v>5</v>
      </c>
      <c r="AX77" s="1">
        <v>3</v>
      </c>
      <c r="AY77" s="1">
        <v>4</v>
      </c>
      <c r="AZ77" s="1">
        <v>5</v>
      </c>
      <c r="BA77" s="1">
        <v>2</v>
      </c>
      <c r="BB77" s="1">
        <v>1</v>
      </c>
      <c r="BC77" s="1">
        <v>3</v>
      </c>
      <c r="BD77" s="1">
        <v>4</v>
      </c>
      <c r="BE77" s="1" t="s">
        <v>2239</v>
      </c>
      <c r="BF77" s="1" t="s">
        <v>2240</v>
      </c>
      <c r="BG77" s="1" t="s">
        <v>2241</v>
      </c>
      <c r="BH77" s="1" t="s">
        <v>2242</v>
      </c>
      <c r="BI77" s="1" t="s">
        <v>2243</v>
      </c>
      <c r="BJ77" s="1" t="s">
        <v>2244</v>
      </c>
      <c r="BK77" s="1" t="s">
        <v>2245</v>
      </c>
      <c r="BL77" s="1" t="s">
        <v>2246</v>
      </c>
      <c r="BM77" s="1" t="s">
        <v>2247</v>
      </c>
      <c r="BN77" s="1" t="s">
        <v>2248</v>
      </c>
      <c r="BO77" s="1" t="s">
        <v>2249</v>
      </c>
      <c r="BP77" s="1" t="s">
        <v>2250</v>
      </c>
      <c r="BQ77" s="1" t="s">
        <v>2251</v>
      </c>
      <c r="BR77" s="1" t="s">
        <v>2252</v>
      </c>
      <c r="BS77" s="1" t="s">
        <v>2253</v>
      </c>
      <c r="BT77" s="1" t="s">
        <v>2254</v>
      </c>
      <c r="BU77" s="1" t="s">
        <v>2255</v>
      </c>
      <c r="BV77" s="1" t="s">
        <v>2256</v>
      </c>
      <c r="BW77" s="1" t="s">
        <v>2257</v>
      </c>
      <c r="BX77" s="1" t="s">
        <v>2258</v>
      </c>
      <c r="BY77" s="1" t="s">
        <v>2259</v>
      </c>
      <c r="BZ77" s="1" t="s">
        <v>2260</v>
      </c>
      <c r="CA77" s="1" t="s">
        <v>2261</v>
      </c>
      <c r="CB77" s="1" t="s">
        <v>2262</v>
      </c>
      <c r="CC77" s="1" t="s">
        <v>2263</v>
      </c>
      <c r="CD77" s="1" t="s">
        <v>2264</v>
      </c>
      <c r="CE77" s="1" t="s">
        <v>2265</v>
      </c>
      <c r="CF77" s="1" t="s">
        <v>2266</v>
      </c>
      <c r="CG77" s="1" t="s">
        <v>2267</v>
      </c>
    </row>
    <row r="78" spans="1:85" ht="12.75" x14ac:dyDescent="0.2">
      <c r="A78" s="14">
        <v>41978.638139525465</v>
      </c>
      <c r="B78" s="1">
        <v>3</v>
      </c>
      <c r="C78" s="1">
        <v>5</v>
      </c>
      <c r="D78" s="1">
        <v>5</v>
      </c>
      <c r="E78" s="1">
        <v>4</v>
      </c>
      <c r="F78" s="1">
        <v>4</v>
      </c>
      <c r="G78" s="1">
        <v>4</v>
      </c>
      <c r="H78" s="1">
        <v>4</v>
      </c>
      <c r="I78" s="1">
        <v>3</v>
      </c>
      <c r="J78" s="1">
        <v>4</v>
      </c>
      <c r="K78" s="1">
        <v>4</v>
      </c>
      <c r="L78" s="1">
        <v>2</v>
      </c>
      <c r="M78" s="1">
        <v>3</v>
      </c>
      <c r="N78" s="1">
        <v>3</v>
      </c>
      <c r="O78" s="1">
        <v>3</v>
      </c>
      <c r="P78" s="1">
        <v>3</v>
      </c>
      <c r="Q78" s="1">
        <v>3</v>
      </c>
      <c r="R78" s="1">
        <v>2</v>
      </c>
      <c r="S78" s="1">
        <v>4</v>
      </c>
      <c r="T78" s="1">
        <v>2</v>
      </c>
      <c r="U78" s="1">
        <v>3</v>
      </c>
      <c r="V78" s="1">
        <v>5</v>
      </c>
      <c r="W78" s="1">
        <v>4</v>
      </c>
      <c r="X78" s="1">
        <v>4</v>
      </c>
      <c r="Y78" s="1">
        <v>3</v>
      </c>
      <c r="Z78" s="1">
        <v>4</v>
      </c>
      <c r="AA78" s="1">
        <v>5</v>
      </c>
      <c r="AB78" s="1">
        <v>4</v>
      </c>
      <c r="AC78" s="1">
        <v>5</v>
      </c>
      <c r="AD78" s="1">
        <v>2</v>
      </c>
      <c r="AE78" s="1">
        <v>3</v>
      </c>
      <c r="AF78" s="1">
        <v>4</v>
      </c>
      <c r="AG78" s="1">
        <v>3</v>
      </c>
      <c r="AH78" s="1">
        <v>4</v>
      </c>
      <c r="AI78" s="1">
        <v>3</v>
      </c>
      <c r="AJ78" s="1">
        <v>3</v>
      </c>
      <c r="AK78" s="1">
        <v>5</v>
      </c>
      <c r="AL78" s="1">
        <v>4</v>
      </c>
      <c r="AM78" s="1">
        <v>3</v>
      </c>
      <c r="AN78" s="1">
        <v>5</v>
      </c>
      <c r="AO78" s="1">
        <v>4</v>
      </c>
      <c r="AP78" s="1">
        <v>4</v>
      </c>
      <c r="AQ78" s="1">
        <v>2</v>
      </c>
      <c r="AR78" s="1">
        <v>4</v>
      </c>
      <c r="AS78" s="1">
        <v>4</v>
      </c>
      <c r="AT78" s="1">
        <v>3</v>
      </c>
      <c r="AU78" s="1">
        <v>2</v>
      </c>
      <c r="AV78" s="1">
        <v>2</v>
      </c>
      <c r="AW78" s="1">
        <v>2</v>
      </c>
      <c r="AX78" s="1">
        <v>4</v>
      </c>
      <c r="AY78" s="1">
        <v>3</v>
      </c>
      <c r="AZ78" s="1">
        <v>2</v>
      </c>
      <c r="BA78" s="1">
        <v>4</v>
      </c>
      <c r="BB78" s="1">
        <v>2</v>
      </c>
      <c r="BC78" s="1">
        <v>3</v>
      </c>
      <c r="BD78" s="1">
        <v>5</v>
      </c>
      <c r="BE78" s="1" t="s">
        <v>2268</v>
      </c>
      <c r="BF78" s="1" t="s">
        <v>2269</v>
      </c>
      <c r="BG78" s="1" t="s">
        <v>2270</v>
      </c>
      <c r="BH78" s="1" t="s">
        <v>2271</v>
      </c>
      <c r="BI78" s="1" t="s">
        <v>2272</v>
      </c>
      <c r="BJ78" s="1" t="s">
        <v>2273</v>
      </c>
      <c r="BK78" s="1" t="s">
        <v>2274</v>
      </c>
      <c r="BL78" s="1" t="s">
        <v>2275</v>
      </c>
      <c r="BM78" s="1" t="s">
        <v>2276</v>
      </c>
      <c r="BN78" s="1" t="s">
        <v>2277</v>
      </c>
      <c r="BO78" s="1" t="s">
        <v>2278</v>
      </c>
      <c r="BP78" s="1" t="s">
        <v>2279</v>
      </c>
      <c r="BQ78" s="1" t="s">
        <v>2280</v>
      </c>
      <c r="BR78" s="1" t="s">
        <v>2281</v>
      </c>
      <c r="BS78" s="1" t="s">
        <v>2282</v>
      </c>
      <c r="BT78" s="1" t="s">
        <v>2283</v>
      </c>
      <c r="BU78" s="1" t="s">
        <v>2284</v>
      </c>
      <c r="BV78" s="1" t="s">
        <v>2285</v>
      </c>
      <c r="BW78" s="1" t="s">
        <v>2286</v>
      </c>
      <c r="BX78" s="1" t="s">
        <v>2287</v>
      </c>
      <c r="BY78" s="1" t="s">
        <v>2288</v>
      </c>
      <c r="BZ78" s="1" t="s">
        <v>2289</v>
      </c>
      <c r="CA78" s="1" t="s">
        <v>2290</v>
      </c>
      <c r="CB78" s="1" t="s">
        <v>2291</v>
      </c>
      <c r="CC78" s="1" t="s">
        <v>2292</v>
      </c>
      <c r="CD78" s="1" t="s">
        <v>2293</v>
      </c>
      <c r="CE78" s="1" t="s">
        <v>2294</v>
      </c>
      <c r="CF78" s="1" t="s">
        <v>2295</v>
      </c>
      <c r="CG78" s="1" t="s">
        <v>2296</v>
      </c>
    </row>
    <row r="79" spans="1:85" ht="12.75" x14ac:dyDescent="0.2">
      <c r="A79" s="14">
        <v>41978.647965983793</v>
      </c>
      <c r="B79" s="1">
        <v>4</v>
      </c>
      <c r="C79" s="1">
        <v>5</v>
      </c>
      <c r="D79" s="1">
        <v>3</v>
      </c>
      <c r="E79" s="1">
        <v>4</v>
      </c>
      <c r="F79" s="1">
        <v>5</v>
      </c>
      <c r="G79" s="1">
        <v>4</v>
      </c>
      <c r="H79" s="1">
        <v>5</v>
      </c>
      <c r="I79" s="1">
        <v>3</v>
      </c>
      <c r="J79" s="1">
        <v>2</v>
      </c>
      <c r="K79" s="1">
        <v>5</v>
      </c>
      <c r="L79" s="1">
        <v>3</v>
      </c>
      <c r="M79" s="1">
        <v>1</v>
      </c>
      <c r="N79" s="1">
        <v>3</v>
      </c>
      <c r="O79" s="1">
        <v>3</v>
      </c>
      <c r="P79" s="1">
        <v>5</v>
      </c>
      <c r="Q79" s="1">
        <v>2</v>
      </c>
      <c r="R79" s="1">
        <v>4</v>
      </c>
      <c r="S79" s="1">
        <v>5</v>
      </c>
      <c r="T79" s="1">
        <v>4</v>
      </c>
      <c r="U79" s="1">
        <v>5</v>
      </c>
      <c r="V79" s="1">
        <v>5</v>
      </c>
      <c r="W79" s="1">
        <v>5</v>
      </c>
      <c r="X79" s="1">
        <v>5</v>
      </c>
      <c r="Y79" s="1">
        <v>5</v>
      </c>
      <c r="Z79" s="1">
        <v>5</v>
      </c>
      <c r="AA79" s="1">
        <v>5</v>
      </c>
      <c r="AB79" s="1">
        <v>5</v>
      </c>
      <c r="AC79" s="1">
        <v>5</v>
      </c>
      <c r="AD79" s="1">
        <v>5</v>
      </c>
      <c r="AE79" s="1">
        <v>5</v>
      </c>
      <c r="AF79" s="1">
        <v>5</v>
      </c>
      <c r="AG79" s="1">
        <v>5</v>
      </c>
      <c r="AH79" s="1">
        <v>5</v>
      </c>
      <c r="AI79" s="1">
        <v>5</v>
      </c>
      <c r="AJ79" s="1">
        <v>4</v>
      </c>
      <c r="AK79" s="1">
        <v>5</v>
      </c>
      <c r="AL79" s="1">
        <v>4</v>
      </c>
      <c r="AM79" s="1">
        <v>5</v>
      </c>
      <c r="AN79" s="1">
        <v>5</v>
      </c>
      <c r="AO79" s="1">
        <v>5</v>
      </c>
      <c r="AP79" s="1">
        <v>5</v>
      </c>
      <c r="AQ79" s="1">
        <v>3</v>
      </c>
      <c r="AR79" s="1">
        <v>2</v>
      </c>
      <c r="AS79" s="1">
        <v>5</v>
      </c>
      <c r="AT79" s="1">
        <v>2</v>
      </c>
      <c r="AU79" s="1">
        <v>2</v>
      </c>
      <c r="AV79" s="1">
        <v>3</v>
      </c>
      <c r="AW79" s="1">
        <v>4</v>
      </c>
      <c r="AX79" s="1">
        <v>5</v>
      </c>
      <c r="AY79" s="1">
        <v>1</v>
      </c>
      <c r="AZ79" s="1">
        <v>5</v>
      </c>
      <c r="BA79" s="1">
        <v>5</v>
      </c>
      <c r="BB79" s="1">
        <v>5</v>
      </c>
      <c r="BC79" s="1">
        <v>5</v>
      </c>
      <c r="BD79" s="1">
        <v>5</v>
      </c>
      <c r="BE79" s="1" t="s">
        <v>2297</v>
      </c>
      <c r="BF79" s="1" t="s">
        <v>2298</v>
      </c>
      <c r="BG79" s="1" t="s">
        <v>2299</v>
      </c>
      <c r="BH79" s="1" t="s">
        <v>2300</v>
      </c>
      <c r="BI79" s="1" t="s">
        <v>2301</v>
      </c>
      <c r="BJ79" s="1" t="s">
        <v>2302</v>
      </c>
      <c r="BK79" s="1" t="s">
        <v>2303</v>
      </c>
      <c r="BL79" s="1" t="s">
        <v>2304</v>
      </c>
      <c r="BM79" s="1" t="s">
        <v>2305</v>
      </c>
      <c r="BN79" s="1" t="s">
        <v>2306</v>
      </c>
      <c r="BO79" s="1" t="s">
        <v>2307</v>
      </c>
      <c r="BP79" s="1" t="s">
        <v>2308</v>
      </c>
      <c r="BQ79" s="1" t="s">
        <v>2309</v>
      </c>
      <c r="BR79" s="1" t="s">
        <v>2310</v>
      </c>
      <c r="BS79" s="1" t="s">
        <v>2311</v>
      </c>
      <c r="BT79" s="1" t="s">
        <v>2312</v>
      </c>
      <c r="BU79" s="1" t="s">
        <v>2313</v>
      </c>
      <c r="BV79" s="1" t="s">
        <v>2314</v>
      </c>
      <c r="BW79" s="1" t="s">
        <v>2315</v>
      </c>
      <c r="BX79" s="1" t="s">
        <v>2316</v>
      </c>
      <c r="BY79" s="1" t="s">
        <v>2317</v>
      </c>
      <c r="BZ79" s="1" t="s">
        <v>2318</v>
      </c>
      <c r="CA79" s="1" t="s">
        <v>2319</v>
      </c>
      <c r="CB79" s="1" t="s">
        <v>2320</v>
      </c>
      <c r="CC79" s="1" t="s">
        <v>2321</v>
      </c>
      <c r="CD79" s="1" t="s">
        <v>2322</v>
      </c>
      <c r="CE79" s="1" t="s">
        <v>2323</v>
      </c>
      <c r="CF79" s="1" t="s">
        <v>2324</v>
      </c>
      <c r="CG79" s="1" t="s">
        <v>2325</v>
      </c>
    </row>
    <row r="80" spans="1:85" ht="12.75" x14ac:dyDescent="0.2">
      <c r="A80" s="14">
        <v>41978.683039780095</v>
      </c>
      <c r="B80" s="1">
        <v>2</v>
      </c>
      <c r="C80" s="1">
        <v>5</v>
      </c>
      <c r="D80" s="1">
        <v>1</v>
      </c>
      <c r="E80" s="1">
        <v>1</v>
      </c>
      <c r="F80" s="1">
        <v>5</v>
      </c>
      <c r="G80" s="1">
        <v>3</v>
      </c>
      <c r="H80" s="1">
        <v>3</v>
      </c>
      <c r="I80" s="1">
        <v>1</v>
      </c>
      <c r="J80" s="1">
        <v>3</v>
      </c>
      <c r="K80" s="1">
        <v>2</v>
      </c>
      <c r="L80" s="1">
        <v>2</v>
      </c>
      <c r="M80" s="1">
        <v>1</v>
      </c>
      <c r="N80" s="1">
        <v>3</v>
      </c>
      <c r="O80" s="1">
        <v>4</v>
      </c>
      <c r="P80" s="1">
        <v>3</v>
      </c>
      <c r="Q80" s="1">
        <v>3</v>
      </c>
      <c r="R80" s="1">
        <v>1</v>
      </c>
      <c r="S80" s="1">
        <v>3</v>
      </c>
      <c r="T80" s="1">
        <v>1</v>
      </c>
      <c r="U80" s="1">
        <v>2</v>
      </c>
      <c r="V80" s="1">
        <v>5</v>
      </c>
      <c r="W80" s="1">
        <v>5</v>
      </c>
      <c r="X80" s="1">
        <v>3</v>
      </c>
      <c r="Y80" s="1">
        <v>4</v>
      </c>
      <c r="Z80" s="1">
        <v>3</v>
      </c>
      <c r="AA80" s="1">
        <v>4</v>
      </c>
      <c r="AB80" s="1">
        <v>3</v>
      </c>
      <c r="AC80" s="1">
        <v>5</v>
      </c>
      <c r="AD80" s="1">
        <v>2</v>
      </c>
      <c r="AE80" s="1">
        <v>4</v>
      </c>
      <c r="AF80" s="1">
        <v>2</v>
      </c>
      <c r="AG80" s="1">
        <v>2</v>
      </c>
      <c r="AH80" s="1">
        <v>4</v>
      </c>
      <c r="AI80" s="1">
        <v>3</v>
      </c>
      <c r="AJ80" s="1">
        <v>2</v>
      </c>
      <c r="AK80" s="1">
        <v>5</v>
      </c>
      <c r="AL80" s="1">
        <v>2</v>
      </c>
      <c r="AM80" s="1">
        <v>2</v>
      </c>
      <c r="AN80" s="1">
        <v>5</v>
      </c>
      <c r="AO80" s="1">
        <v>3</v>
      </c>
      <c r="AP80" s="1">
        <v>3</v>
      </c>
      <c r="AQ80" s="1">
        <v>3</v>
      </c>
      <c r="AR80" s="1">
        <v>3</v>
      </c>
      <c r="AS80" s="1">
        <v>2</v>
      </c>
      <c r="AT80" s="1">
        <v>3</v>
      </c>
      <c r="AU80" s="1">
        <v>2</v>
      </c>
      <c r="AV80" s="1">
        <v>3</v>
      </c>
      <c r="AW80" s="1">
        <v>3</v>
      </c>
      <c r="AX80" s="1">
        <v>3</v>
      </c>
      <c r="AY80" s="1">
        <v>3</v>
      </c>
      <c r="AZ80" s="1">
        <v>2</v>
      </c>
      <c r="BA80" s="1">
        <v>4</v>
      </c>
      <c r="BB80" s="1">
        <v>1</v>
      </c>
      <c r="BC80" s="1">
        <v>2</v>
      </c>
      <c r="BD80" s="1">
        <v>5</v>
      </c>
      <c r="BE80" s="1" t="s">
        <v>2326</v>
      </c>
      <c r="BF80" s="1" t="s">
        <v>2327</v>
      </c>
      <c r="BG80" s="1" t="s">
        <v>2328</v>
      </c>
      <c r="BH80" s="1" t="s">
        <v>2329</v>
      </c>
      <c r="BI80" s="1" t="s">
        <v>2330</v>
      </c>
      <c r="BJ80" s="1" t="s">
        <v>2331</v>
      </c>
      <c r="BK80" s="1" t="s">
        <v>2332</v>
      </c>
      <c r="BL80" s="1" t="s">
        <v>2333</v>
      </c>
      <c r="BM80" s="1" t="s">
        <v>2334</v>
      </c>
      <c r="BN80" s="1" t="s">
        <v>2335</v>
      </c>
      <c r="BO80" s="1" t="s">
        <v>2336</v>
      </c>
      <c r="BP80" s="1" t="s">
        <v>2337</v>
      </c>
      <c r="BQ80" s="1" t="s">
        <v>2338</v>
      </c>
      <c r="BR80" s="1" t="s">
        <v>2339</v>
      </c>
      <c r="BS80" s="1" t="s">
        <v>2340</v>
      </c>
      <c r="BT80" s="1" t="s">
        <v>2341</v>
      </c>
      <c r="BU80" s="1" t="s">
        <v>2342</v>
      </c>
      <c r="BV80" s="1" t="s">
        <v>2343</v>
      </c>
      <c r="BX80" s="1" t="s">
        <v>2344</v>
      </c>
      <c r="BY80" s="1" t="s">
        <v>2345</v>
      </c>
      <c r="BZ80" s="1" t="s">
        <v>2346</v>
      </c>
      <c r="CA80" s="1" t="s">
        <v>2347</v>
      </c>
      <c r="CB80" s="1" t="s">
        <v>2348</v>
      </c>
      <c r="CD80" s="1" t="s">
        <v>2349</v>
      </c>
      <c r="CE80" s="1" t="s">
        <v>2350</v>
      </c>
      <c r="CF80" s="1" t="s">
        <v>2351</v>
      </c>
      <c r="CG80" s="1" t="s">
        <v>2352</v>
      </c>
    </row>
    <row r="81" spans="1:85" ht="12.75" x14ac:dyDescent="0.2">
      <c r="A81" s="14">
        <v>41978.685305069441</v>
      </c>
      <c r="B81" s="1">
        <v>1</v>
      </c>
      <c r="C81" s="1">
        <v>5</v>
      </c>
      <c r="D81" s="1">
        <v>2</v>
      </c>
      <c r="E81" s="1">
        <v>1</v>
      </c>
      <c r="F81" s="1">
        <v>5</v>
      </c>
      <c r="G81" s="1">
        <v>5</v>
      </c>
      <c r="H81" s="1">
        <v>4</v>
      </c>
      <c r="I81" s="1">
        <v>5</v>
      </c>
      <c r="J81" s="1">
        <v>2</v>
      </c>
      <c r="K81" s="1">
        <v>2</v>
      </c>
      <c r="L81" s="1">
        <v>2</v>
      </c>
      <c r="M81" s="1">
        <v>1</v>
      </c>
      <c r="N81" s="1">
        <v>1</v>
      </c>
      <c r="O81" s="1">
        <v>2</v>
      </c>
      <c r="P81" s="1">
        <v>3</v>
      </c>
      <c r="Q81" s="1">
        <v>2</v>
      </c>
      <c r="R81" s="1">
        <v>1</v>
      </c>
      <c r="S81" s="1">
        <v>4</v>
      </c>
      <c r="T81" s="1">
        <v>1</v>
      </c>
      <c r="U81" s="1">
        <v>1</v>
      </c>
      <c r="V81" s="1">
        <v>5</v>
      </c>
      <c r="W81" s="1">
        <v>5</v>
      </c>
      <c r="X81" s="1">
        <v>3</v>
      </c>
      <c r="Y81" s="1">
        <v>4</v>
      </c>
      <c r="Z81" s="1">
        <v>5</v>
      </c>
      <c r="AA81" s="1">
        <v>4</v>
      </c>
      <c r="AB81" s="1">
        <v>3</v>
      </c>
      <c r="AC81" s="1">
        <v>5</v>
      </c>
      <c r="AD81" s="1">
        <v>3</v>
      </c>
      <c r="AE81" s="1">
        <v>3</v>
      </c>
      <c r="AF81" s="1">
        <v>5</v>
      </c>
      <c r="AG81" s="1">
        <v>5</v>
      </c>
      <c r="AH81" s="1">
        <v>3</v>
      </c>
      <c r="AI81" s="1">
        <v>4</v>
      </c>
      <c r="AJ81" s="1">
        <v>1</v>
      </c>
      <c r="AK81" s="1">
        <v>5</v>
      </c>
      <c r="AL81" s="1">
        <v>4</v>
      </c>
      <c r="AM81" s="1">
        <v>1</v>
      </c>
      <c r="AN81" s="1">
        <v>5</v>
      </c>
      <c r="AO81" s="1">
        <v>5</v>
      </c>
      <c r="AP81" s="1">
        <v>5</v>
      </c>
      <c r="AQ81" s="1">
        <v>5</v>
      </c>
      <c r="AR81" s="1">
        <v>3</v>
      </c>
      <c r="AS81" s="1">
        <v>3</v>
      </c>
      <c r="AT81" s="1">
        <v>3</v>
      </c>
      <c r="AU81" s="1">
        <v>2</v>
      </c>
      <c r="AV81" s="1">
        <v>1</v>
      </c>
      <c r="AW81" s="1">
        <v>2</v>
      </c>
      <c r="AX81" s="1">
        <v>4</v>
      </c>
      <c r="AY81" s="1">
        <v>2</v>
      </c>
      <c r="AZ81" s="1">
        <v>1</v>
      </c>
      <c r="BA81" s="1">
        <v>5</v>
      </c>
      <c r="BB81" s="1">
        <v>2</v>
      </c>
      <c r="BC81" s="1">
        <v>2</v>
      </c>
      <c r="BD81" s="1">
        <v>5</v>
      </c>
      <c r="BE81" s="1" t="s">
        <v>2353</v>
      </c>
      <c r="BF81" s="1" t="s">
        <v>2354</v>
      </c>
      <c r="BG81" s="1" t="s">
        <v>2355</v>
      </c>
      <c r="BH81" s="1" t="s">
        <v>2356</v>
      </c>
      <c r="BI81" s="1" t="s">
        <v>2357</v>
      </c>
      <c r="BJ81" s="1" t="s">
        <v>2358</v>
      </c>
      <c r="BK81" s="1" t="s">
        <v>2359</v>
      </c>
      <c r="BL81" s="1" t="s">
        <v>2360</v>
      </c>
      <c r="BM81" s="1" t="s">
        <v>2361</v>
      </c>
      <c r="BN81" s="1" t="s">
        <v>2362</v>
      </c>
      <c r="BO81" s="1" t="s">
        <v>2363</v>
      </c>
      <c r="BP81" s="1" t="s">
        <v>2364</v>
      </c>
      <c r="BQ81" s="1" t="s">
        <v>2365</v>
      </c>
      <c r="BR81" s="1" t="s">
        <v>2366</v>
      </c>
      <c r="BS81" s="1" t="s">
        <v>2367</v>
      </c>
      <c r="BT81" s="1" t="s">
        <v>2368</v>
      </c>
      <c r="BU81" s="1" t="s">
        <v>2369</v>
      </c>
      <c r="BV81" s="1" t="s">
        <v>2370</v>
      </c>
      <c r="BX81" s="1" t="s">
        <v>2371</v>
      </c>
      <c r="BY81" s="1" t="s">
        <v>2372</v>
      </c>
      <c r="BZ81" s="1" t="s">
        <v>2373</v>
      </c>
      <c r="CA81" s="1" t="s">
        <v>2374</v>
      </c>
      <c r="CB81" s="1" t="s">
        <v>2375</v>
      </c>
      <c r="CC81" s="1" t="s">
        <v>2376</v>
      </c>
      <c r="CD81" s="1" t="s">
        <v>2377</v>
      </c>
      <c r="CE81" s="1" t="s">
        <v>2378</v>
      </c>
      <c r="CF81" s="1" t="s">
        <v>2379</v>
      </c>
      <c r="CG81" s="1" t="s">
        <v>2380</v>
      </c>
    </row>
    <row r="82" spans="1:85" ht="12.75" x14ac:dyDescent="0.2">
      <c r="A82" s="14">
        <v>41978.851509409724</v>
      </c>
      <c r="B82" s="1">
        <v>4</v>
      </c>
      <c r="C82" s="1">
        <v>3</v>
      </c>
      <c r="D82" s="1">
        <v>2</v>
      </c>
      <c r="E82" s="1">
        <v>3</v>
      </c>
      <c r="F82" s="1">
        <v>4</v>
      </c>
      <c r="G82" s="1">
        <v>2</v>
      </c>
      <c r="H82" s="1">
        <v>3</v>
      </c>
      <c r="I82" s="1">
        <v>4</v>
      </c>
      <c r="J82" s="1">
        <v>5</v>
      </c>
      <c r="K82" s="1">
        <v>2</v>
      </c>
      <c r="L82" s="1">
        <v>3</v>
      </c>
      <c r="M82" s="1">
        <v>2</v>
      </c>
      <c r="N82" s="1">
        <v>3</v>
      </c>
      <c r="O82" s="1">
        <v>4</v>
      </c>
      <c r="P82" s="1">
        <v>5</v>
      </c>
      <c r="Q82" s="1">
        <v>3</v>
      </c>
      <c r="R82" s="1">
        <v>5</v>
      </c>
      <c r="S82" s="1">
        <v>5</v>
      </c>
      <c r="T82" s="1">
        <v>3</v>
      </c>
      <c r="U82" s="1">
        <v>2</v>
      </c>
      <c r="V82" s="1">
        <v>5</v>
      </c>
      <c r="W82" s="1">
        <v>3</v>
      </c>
      <c r="X82" s="1">
        <v>4</v>
      </c>
      <c r="Y82" s="1">
        <v>4</v>
      </c>
      <c r="Z82" s="1">
        <v>4</v>
      </c>
      <c r="AA82" s="1">
        <v>5</v>
      </c>
      <c r="AB82" s="1">
        <v>3</v>
      </c>
      <c r="AC82" s="1">
        <v>5</v>
      </c>
      <c r="AD82" s="1">
        <v>4</v>
      </c>
      <c r="AE82" s="1">
        <v>5</v>
      </c>
      <c r="AF82" s="1">
        <v>4</v>
      </c>
      <c r="AG82" s="1">
        <v>5</v>
      </c>
      <c r="AH82" s="1">
        <v>5</v>
      </c>
      <c r="AI82" s="1">
        <v>4</v>
      </c>
      <c r="AJ82" s="1">
        <v>4</v>
      </c>
      <c r="AK82" s="1">
        <v>2</v>
      </c>
      <c r="AL82" s="1">
        <v>3</v>
      </c>
      <c r="AM82" s="1">
        <v>4</v>
      </c>
      <c r="AN82" s="1">
        <v>5</v>
      </c>
      <c r="AO82" s="1">
        <v>1</v>
      </c>
      <c r="AP82" s="1">
        <v>4</v>
      </c>
      <c r="AQ82" s="1">
        <v>4</v>
      </c>
      <c r="AR82" s="1">
        <v>3</v>
      </c>
      <c r="AS82" s="1">
        <v>1</v>
      </c>
      <c r="AT82" s="1">
        <v>5</v>
      </c>
      <c r="AU82" s="1">
        <v>2</v>
      </c>
      <c r="AV82" s="1">
        <v>1</v>
      </c>
      <c r="AW82" s="1">
        <v>2</v>
      </c>
      <c r="AX82" s="1">
        <v>5</v>
      </c>
      <c r="AY82" s="1">
        <v>1</v>
      </c>
      <c r="AZ82" s="1">
        <v>2</v>
      </c>
      <c r="BA82" s="1">
        <v>2</v>
      </c>
      <c r="BB82" s="1">
        <v>4</v>
      </c>
      <c r="BC82" s="1">
        <v>1</v>
      </c>
      <c r="BD82" s="1">
        <v>1</v>
      </c>
      <c r="BE82" s="1" t="s">
        <v>2381</v>
      </c>
      <c r="BF82" s="1" t="s">
        <v>2382</v>
      </c>
      <c r="BG82" s="1" t="s">
        <v>2383</v>
      </c>
      <c r="BH82" s="1" t="s">
        <v>2384</v>
      </c>
      <c r="BI82" s="1" t="s">
        <v>2385</v>
      </c>
      <c r="BJ82" s="1" t="s">
        <v>2386</v>
      </c>
      <c r="BK82" s="1" t="s">
        <v>2387</v>
      </c>
      <c r="BL82" s="1" t="s">
        <v>2388</v>
      </c>
      <c r="BM82" s="1" t="s">
        <v>2389</v>
      </c>
      <c r="BN82" s="1" t="s">
        <v>2390</v>
      </c>
      <c r="BO82" s="1" t="s">
        <v>2391</v>
      </c>
      <c r="BP82" s="1" t="s">
        <v>2392</v>
      </c>
      <c r="BQ82" s="1" t="s">
        <v>2393</v>
      </c>
      <c r="BR82" s="1" t="s">
        <v>2394</v>
      </c>
      <c r="BS82" s="1" t="s">
        <v>2395</v>
      </c>
      <c r="BT82" s="1" t="s">
        <v>2396</v>
      </c>
      <c r="BU82" s="1" t="s">
        <v>2397</v>
      </c>
      <c r="BV82" s="1" t="s">
        <v>2398</v>
      </c>
      <c r="BW82" s="1" t="s">
        <v>2399</v>
      </c>
      <c r="BX82" s="1" t="s">
        <v>2400</v>
      </c>
      <c r="BY82" s="1" t="s">
        <v>2401</v>
      </c>
      <c r="BZ82" s="1" t="s">
        <v>2402</v>
      </c>
      <c r="CA82" s="1" t="s">
        <v>2403</v>
      </c>
      <c r="CB82" s="1" t="s">
        <v>2404</v>
      </c>
      <c r="CC82" s="1" t="s">
        <v>2405</v>
      </c>
      <c r="CD82" s="1" t="s">
        <v>2406</v>
      </c>
      <c r="CE82" s="1" t="s">
        <v>2407</v>
      </c>
      <c r="CF82" s="1" t="s">
        <v>2408</v>
      </c>
      <c r="CG82" s="1" t="s">
        <v>2409</v>
      </c>
    </row>
    <row r="83" spans="1:85" ht="12.75" x14ac:dyDescent="0.2">
      <c r="A83" s="14">
        <v>41979.460418912036</v>
      </c>
      <c r="B83" s="1">
        <v>3</v>
      </c>
      <c r="C83" s="1">
        <v>5</v>
      </c>
      <c r="D83" s="1">
        <v>4</v>
      </c>
      <c r="E83" s="1">
        <v>3</v>
      </c>
      <c r="F83" s="1">
        <v>5</v>
      </c>
      <c r="G83" s="1">
        <v>3</v>
      </c>
      <c r="H83" s="1">
        <v>3</v>
      </c>
      <c r="I83" s="1">
        <v>3</v>
      </c>
      <c r="J83" s="1">
        <v>5</v>
      </c>
      <c r="K83" s="1">
        <v>5</v>
      </c>
      <c r="L83" s="1">
        <v>4</v>
      </c>
      <c r="M83" s="1">
        <v>5</v>
      </c>
      <c r="N83" s="1">
        <v>5</v>
      </c>
      <c r="O83" s="1">
        <v>5</v>
      </c>
      <c r="P83" s="1">
        <v>5</v>
      </c>
      <c r="Q83" s="1">
        <v>5</v>
      </c>
      <c r="R83" s="1">
        <v>4</v>
      </c>
      <c r="S83" s="1">
        <v>5</v>
      </c>
      <c r="T83" s="1">
        <v>3</v>
      </c>
      <c r="U83" s="1">
        <v>2</v>
      </c>
      <c r="V83" s="1">
        <v>5</v>
      </c>
      <c r="W83" s="1">
        <v>4</v>
      </c>
      <c r="X83" s="1">
        <v>3</v>
      </c>
      <c r="Y83" s="1">
        <v>5</v>
      </c>
      <c r="Z83" s="1">
        <v>4</v>
      </c>
      <c r="AA83" s="1">
        <v>4</v>
      </c>
      <c r="AB83" s="1">
        <v>3</v>
      </c>
      <c r="AC83" s="1">
        <v>3</v>
      </c>
      <c r="AD83" s="1">
        <v>4</v>
      </c>
      <c r="AE83" s="1">
        <v>3</v>
      </c>
      <c r="AF83" s="1">
        <v>5</v>
      </c>
      <c r="AG83" s="1">
        <v>3</v>
      </c>
      <c r="AH83" s="1">
        <v>4</v>
      </c>
      <c r="AI83" s="1">
        <v>5</v>
      </c>
      <c r="AJ83" s="1">
        <v>4</v>
      </c>
      <c r="AK83" s="1">
        <v>5</v>
      </c>
      <c r="AL83" s="1">
        <v>3</v>
      </c>
      <c r="AM83" s="1">
        <v>2</v>
      </c>
      <c r="AN83" s="1">
        <v>5</v>
      </c>
      <c r="AO83" s="1">
        <v>3</v>
      </c>
      <c r="AP83" s="1">
        <v>4</v>
      </c>
      <c r="AQ83" s="1">
        <v>4</v>
      </c>
      <c r="AR83" s="1">
        <v>5</v>
      </c>
      <c r="AS83" s="1">
        <v>5</v>
      </c>
      <c r="AT83" s="1">
        <v>4</v>
      </c>
      <c r="AU83" s="1">
        <v>5</v>
      </c>
      <c r="AV83" s="1">
        <v>5</v>
      </c>
      <c r="AW83" s="1">
        <v>5</v>
      </c>
      <c r="AX83" s="1">
        <v>5</v>
      </c>
      <c r="AY83" s="1">
        <v>5</v>
      </c>
      <c r="AZ83" s="1">
        <v>3</v>
      </c>
      <c r="BA83" s="1">
        <v>5</v>
      </c>
      <c r="BB83" s="1">
        <v>2</v>
      </c>
      <c r="BC83" s="1">
        <v>2</v>
      </c>
      <c r="BD83" s="1">
        <v>5</v>
      </c>
      <c r="BE83" s="1" t="s">
        <v>2410</v>
      </c>
      <c r="BF83" s="1" t="s">
        <v>2411</v>
      </c>
      <c r="BG83" s="1" t="s">
        <v>2412</v>
      </c>
      <c r="BH83" s="1" t="s">
        <v>2413</v>
      </c>
      <c r="BI83" s="1" t="s">
        <v>2414</v>
      </c>
      <c r="BJ83" s="1" t="s">
        <v>2415</v>
      </c>
      <c r="BK83" s="1" t="s">
        <v>2416</v>
      </c>
      <c r="BL83" s="1" t="s">
        <v>2417</v>
      </c>
      <c r="BM83" s="1" t="s">
        <v>2418</v>
      </c>
      <c r="BN83" s="1" t="s">
        <v>2419</v>
      </c>
      <c r="BO83" s="1" t="s">
        <v>2420</v>
      </c>
      <c r="BP83" s="1" t="s">
        <v>2421</v>
      </c>
      <c r="BQ83" s="1" t="s">
        <v>2422</v>
      </c>
      <c r="BR83" s="1" t="s">
        <v>2423</v>
      </c>
      <c r="BS83" s="1" t="s">
        <v>2424</v>
      </c>
      <c r="BT83" s="1" t="s">
        <v>2425</v>
      </c>
      <c r="BU83" s="1" t="s">
        <v>2426</v>
      </c>
      <c r="BY83" s="1" t="s">
        <v>2427</v>
      </c>
      <c r="BZ83" s="1" t="s">
        <v>2428</v>
      </c>
      <c r="CA83" s="1" t="s">
        <v>2429</v>
      </c>
      <c r="CB83" s="1" t="s">
        <v>2430</v>
      </c>
      <c r="CD83" s="1" t="s">
        <v>2431</v>
      </c>
      <c r="CE83" s="1" t="s">
        <v>2432</v>
      </c>
      <c r="CF83" s="1" t="s">
        <v>2433</v>
      </c>
      <c r="CG83" s="1" t="s">
        <v>2434</v>
      </c>
    </row>
    <row r="84" spans="1:85" ht="12.75" x14ac:dyDescent="0.2">
      <c r="A84" s="14">
        <v>41979.483977754629</v>
      </c>
      <c r="B84" s="1">
        <v>3</v>
      </c>
      <c r="C84" s="1">
        <v>5</v>
      </c>
      <c r="D84" s="1">
        <v>5</v>
      </c>
      <c r="E84" s="1">
        <v>5</v>
      </c>
      <c r="F84" s="1">
        <v>5</v>
      </c>
      <c r="G84" s="1">
        <v>4</v>
      </c>
      <c r="H84" s="1">
        <v>5</v>
      </c>
      <c r="I84" s="1">
        <v>5</v>
      </c>
      <c r="J84" s="1">
        <v>5</v>
      </c>
      <c r="K84" s="1">
        <v>5</v>
      </c>
      <c r="L84" s="1">
        <v>4</v>
      </c>
      <c r="M84" s="1">
        <v>5</v>
      </c>
      <c r="N84" s="1">
        <v>3</v>
      </c>
      <c r="O84" s="1">
        <v>5</v>
      </c>
      <c r="P84" s="1">
        <v>5</v>
      </c>
      <c r="Q84" s="1">
        <v>5</v>
      </c>
      <c r="R84" s="1">
        <v>5</v>
      </c>
      <c r="S84" s="1">
        <v>5</v>
      </c>
      <c r="T84" s="1">
        <v>3</v>
      </c>
      <c r="U84" s="1">
        <v>5</v>
      </c>
      <c r="V84" s="1">
        <v>5</v>
      </c>
      <c r="W84" s="1">
        <v>5</v>
      </c>
      <c r="X84" s="1">
        <v>5</v>
      </c>
      <c r="Y84" s="1">
        <v>5</v>
      </c>
      <c r="Z84" s="1">
        <v>5</v>
      </c>
      <c r="AA84" s="1">
        <v>5</v>
      </c>
      <c r="AB84" s="1">
        <v>5</v>
      </c>
      <c r="AC84" s="1">
        <v>5</v>
      </c>
      <c r="AD84" s="1">
        <v>5</v>
      </c>
      <c r="AE84" s="1">
        <v>5</v>
      </c>
      <c r="AF84" s="1">
        <v>5</v>
      </c>
      <c r="AG84" s="1">
        <v>5</v>
      </c>
      <c r="AH84" s="1">
        <v>5</v>
      </c>
      <c r="AI84" s="1">
        <v>4</v>
      </c>
      <c r="AJ84" s="1">
        <v>4</v>
      </c>
      <c r="AK84" s="1">
        <v>5</v>
      </c>
      <c r="AL84" s="1">
        <v>5</v>
      </c>
      <c r="AM84" s="1">
        <v>5</v>
      </c>
      <c r="AN84" s="1">
        <v>5</v>
      </c>
      <c r="AO84" s="1">
        <v>5</v>
      </c>
      <c r="AP84" s="1">
        <v>5</v>
      </c>
      <c r="AQ84" s="1">
        <v>5</v>
      </c>
      <c r="AR84" s="1">
        <v>5</v>
      </c>
      <c r="AS84" s="1">
        <v>5</v>
      </c>
      <c r="AT84" s="1">
        <v>5</v>
      </c>
      <c r="AU84" s="1">
        <v>5</v>
      </c>
      <c r="AV84" s="1">
        <v>3</v>
      </c>
      <c r="AW84" s="1">
        <v>5</v>
      </c>
      <c r="AX84" s="1">
        <v>5</v>
      </c>
      <c r="AY84" s="1">
        <v>5</v>
      </c>
      <c r="AZ84" s="1">
        <v>5</v>
      </c>
      <c r="BA84" s="1">
        <v>5</v>
      </c>
      <c r="BB84" s="1">
        <v>4</v>
      </c>
      <c r="BC84" s="1">
        <v>5</v>
      </c>
      <c r="BD84" s="1">
        <v>5</v>
      </c>
      <c r="BE84" s="1" t="s">
        <v>2435</v>
      </c>
      <c r="BF84" s="1" t="s">
        <v>2436</v>
      </c>
      <c r="BG84" s="1" t="s">
        <v>2437</v>
      </c>
      <c r="BH84" s="1" t="s">
        <v>2438</v>
      </c>
      <c r="BI84" s="1" t="s">
        <v>2439</v>
      </c>
      <c r="BJ84" s="1" t="s">
        <v>2440</v>
      </c>
      <c r="BK84" s="1" t="s">
        <v>2441</v>
      </c>
      <c r="BL84" s="1" t="s">
        <v>2442</v>
      </c>
      <c r="BM84" s="1" t="s">
        <v>2443</v>
      </c>
      <c r="BN84" s="1" t="s">
        <v>2444</v>
      </c>
      <c r="BO84" s="1" t="s">
        <v>2445</v>
      </c>
      <c r="BP84" s="1" t="s">
        <v>2446</v>
      </c>
      <c r="BQ84" s="1" t="s">
        <v>2447</v>
      </c>
      <c r="BR84" s="1" t="s">
        <v>2448</v>
      </c>
      <c r="BS84" s="1" t="s">
        <v>2449</v>
      </c>
      <c r="BT84" s="1" t="s">
        <v>2450</v>
      </c>
      <c r="BU84" s="1" t="s">
        <v>2451</v>
      </c>
      <c r="BV84" s="1" t="s">
        <v>2452</v>
      </c>
      <c r="BW84" s="1" t="s">
        <v>2453</v>
      </c>
      <c r="BX84" s="1" t="s">
        <v>2454</v>
      </c>
      <c r="BY84" s="1" t="s">
        <v>2455</v>
      </c>
      <c r="BZ84" s="1" t="s">
        <v>2456</v>
      </c>
      <c r="CA84" s="1" t="s">
        <v>2457</v>
      </c>
      <c r="CB84" s="1" t="s">
        <v>2458</v>
      </c>
      <c r="CC84" s="1" t="s">
        <v>2459</v>
      </c>
      <c r="CD84" s="1" t="s">
        <v>2460</v>
      </c>
      <c r="CE84" s="1" t="s">
        <v>2461</v>
      </c>
      <c r="CF84" s="1" t="s">
        <v>2462</v>
      </c>
    </row>
    <row r="85" spans="1:85" ht="12.75" x14ac:dyDescent="0.2">
      <c r="A85" s="14">
        <v>41979.758170462963</v>
      </c>
      <c r="B85" s="1" t="s">
        <v>2463</v>
      </c>
      <c r="C85" s="1">
        <v>5</v>
      </c>
      <c r="D85" s="1" t="s">
        <v>2464</v>
      </c>
      <c r="E85" s="1" t="s">
        <v>2465</v>
      </c>
      <c r="F85" s="1">
        <v>5</v>
      </c>
      <c r="G85" s="1" t="s">
        <v>2466</v>
      </c>
      <c r="H85" s="1">
        <v>5</v>
      </c>
      <c r="I85" s="1" t="s">
        <v>2467</v>
      </c>
      <c r="J85" s="1" t="s">
        <v>2468</v>
      </c>
      <c r="K85" s="1">
        <v>1</v>
      </c>
      <c r="L85" s="1">
        <v>5</v>
      </c>
      <c r="M85" s="1">
        <v>5</v>
      </c>
      <c r="N85" s="1" t="s">
        <v>2469</v>
      </c>
      <c r="O85" s="1">
        <v>3</v>
      </c>
      <c r="P85" s="1">
        <v>5</v>
      </c>
      <c r="Q85" s="1" t="s">
        <v>2470</v>
      </c>
      <c r="R85" s="1">
        <v>2</v>
      </c>
      <c r="S85" s="1">
        <v>5</v>
      </c>
      <c r="T85" s="1" t="s">
        <v>2471</v>
      </c>
      <c r="U85" s="1" t="s">
        <v>2472</v>
      </c>
      <c r="V85" s="1">
        <v>5</v>
      </c>
      <c r="W85" s="1">
        <v>5</v>
      </c>
      <c r="X85" s="1">
        <v>5</v>
      </c>
      <c r="Y85" s="1">
        <v>5</v>
      </c>
      <c r="Z85" s="1">
        <v>4</v>
      </c>
      <c r="AA85" s="1">
        <v>5</v>
      </c>
      <c r="AB85" s="1">
        <v>4</v>
      </c>
      <c r="AC85" s="1">
        <v>1</v>
      </c>
      <c r="AD85" s="1">
        <v>5</v>
      </c>
      <c r="AE85" s="1">
        <v>5</v>
      </c>
      <c r="AF85" s="1">
        <v>5</v>
      </c>
      <c r="AG85" s="1">
        <v>5</v>
      </c>
      <c r="AH85" s="1">
        <v>5</v>
      </c>
      <c r="AI85" s="1">
        <v>5</v>
      </c>
      <c r="AJ85" s="1">
        <v>5</v>
      </c>
      <c r="AK85" s="1">
        <v>5</v>
      </c>
      <c r="AL85" s="1">
        <v>5</v>
      </c>
      <c r="AM85" s="1">
        <v>5</v>
      </c>
      <c r="AN85" s="1">
        <v>5</v>
      </c>
      <c r="AO85" s="1">
        <v>3</v>
      </c>
      <c r="AP85" s="1">
        <v>5</v>
      </c>
      <c r="AQ85" s="1" t="s">
        <v>2473</v>
      </c>
      <c r="AR85" s="1">
        <v>4</v>
      </c>
      <c r="AS85" s="1">
        <v>3</v>
      </c>
      <c r="AT85" s="1">
        <v>5</v>
      </c>
      <c r="AU85" s="1">
        <v>1</v>
      </c>
      <c r="AV85" s="1">
        <v>3</v>
      </c>
      <c r="AW85" s="1">
        <v>5</v>
      </c>
      <c r="AX85" s="1">
        <v>5</v>
      </c>
      <c r="AY85" s="1">
        <v>5</v>
      </c>
      <c r="AZ85" s="1">
        <v>5</v>
      </c>
      <c r="BA85" s="1">
        <v>5</v>
      </c>
      <c r="BB85" s="1">
        <v>3</v>
      </c>
      <c r="BC85" s="1">
        <v>4</v>
      </c>
      <c r="BD85" s="1">
        <v>5</v>
      </c>
      <c r="BE85" s="1" t="s">
        <v>2474</v>
      </c>
      <c r="BF85" s="1" t="s">
        <v>2475</v>
      </c>
      <c r="BG85" s="1" t="s">
        <v>2476</v>
      </c>
      <c r="BH85" s="1" t="s">
        <v>2477</v>
      </c>
      <c r="BI85" s="1" t="s">
        <v>2478</v>
      </c>
      <c r="BJ85" s="1" t="s">
        <v>2479</v>
      </c>
      <c r="BK85" s="1" t="s">
        <v>2480</v>
      </c>
      <c r="BL85" s="1" t="s">
        <v>2481</v>
      </c>
      <c r="BM85" s="1" t="s">
        <v>2482</v>
      </c>
      <c r="BN85" s="1" t="s">
        <v>2483</v>
      </c>
      <c r="BO85" s="1" t="s">
        <v>2484</v>
      </c>
      <c r="BP85" s="1" t="s">
        <v>2485</v>
      </c>
      <c r="BQ85" s="1" t="s">
        <v>2486</v>
      </c>
      <c r="BR85" s="1" t="s">
        <v>2487</v>
      </c>
      <c r="BS85" s="1" t="s">
        <v>2488</v>
      </c>
      <c r="BT85" s="1" t="s">
        <v>2489</v>
      </c>
      <c r="BU85" s="1" t="s">
        <v>2490</v>
      </c>
      <c r="BY85" s="1" t="s">
        <v>2491</v>
      </c>
      <c r="BZ85" s="1" t="s">
        <v>2492</v>
      </c>
      <c r="CA85" s="1" t="s">
        <v>2493</v>
      </c>
      <c r="CB85" s="1" t="s">
        <v>2494</v>
      </c>
      <c r="CC85" s="1" t="s">
        <v>2495</v>
      </c>
      <c r="CD85" s="1" t="s">
        <v>2496</v>
      </c>
      <c r="CE85" s="1" t="s">
        <v>2497</v>
      </c>
      <c r="CF85" s="1" t="s">
        <v>2498</v>
      </c>
      <c r="CG85" s="1" t="s">
        <v>2499</v>
      </c>
    </row>
    <row r="86" spans="1:85" ht="12.75" x14ac:dyDescent="0.2">
      <c r="A86" s="14">
        <v>41979.769420000004</v>
      </c>
      <c r="B86" s="1">
        <v>4</v>
      </c>
      <c r="C86" s="1">
        <v>5</v>
      </c>
      <c r="D86" s="1">
        <v>5</v>
      </c>
      <c r="E86" s="1">
        <v>3</v>
      </c>
      <c r="F86" s="1">
        <v>5</v>
      </c>
      <c r="G86" s="1">
        <v>4</v>
      </c>
      <c r="H86" s="1">
        <v>4</v>
      </c>
      <c r="I86" s="1">
        <v>3</v>
      </c>
      <c r="J86" s="1">
        <v>2</v>
      </c>
      <c r="K86" s="1">
        <v>4</v>
      </c>
      <c r="L86" s="1">
        <v>5</v>
      </c>
      <c r="M86" s="1">
        <v>5</v>
      </c>
      <c r="N86" s="1">
        <v>5</v>
      </c>
      <c r="O86" s="1">
        <v>4</v>
      </c>
      <c r="P86" s="1">
        <v>5</v>
      </c>
      <c r="Q86" s="1">
        <v>5</v>
      </c>
      <c r="R86" s="1">
        <v>4</v>
      </c>
      <c r="S86" s="1">
        <v>5</v>
      </c>
      <c r="T86" s="1">
        <v>2</v>
      </c>
      <c r="U86" s="1">
        <v>2</v>
      </c>
      <c r="V86" s="1">
        <v>5</v>
      </c>
      <c r="W86" s="1">
        <v>5</v>
      </c>
      <c r="X86" s="1">
        <v>4</v>
      </c>
      <c r="Y86" s="1">
        <v>4</v>
      </c>
      <c r="Z86" s="1">
        <v>5</v>
      </c>
      <c r="AA86" s="1">
        <v>5</v>
      </c>
      <c r="AB86" s="1">
        <v>5</v>
      </c>
      <c r="AC86" s="1">
        <v>5</v>
      </c>
      <c r="AD86" s="1">
        <v>5</v>
      </c>
      <c r="AE86" s="1">
        <v>5</v>
      </c>
      <c r="AF86" s="1">
        <v>5</v>
      </c>
      <c r="AG86" s="1">
        <v>5</v>
      </c>
      <c r="AH86" s="1">
        <v>5</v>
      </c>
      <c r="AI86" s="1">
        <v>4</v>
      </c>
      <c r="AJ86" s="1">
        <v>4</v>
      </c>
      <c r="AK86" s="1">
        <v>5</v>
      </c>
      <c r="AL86" s="1">
        <v>5</v>
      </c>
      <c r="AM86" s="1">
        <v>4</v>
      </c>
      <c r="AN86" s="1">
        <v>5</v>
      </c>
      <c r="AO86" s="1">
        <v>5</v>
      </c>
      <c r="AP86" s="1">
        <v>5</v>
      </c>
      <c r="AQ86" s="1">
        <v>5</v>
      </c>
      <c r="AR86" s="1">
        <v>5</v>
      </c>
      <c r="AS86" s="1">
        <v>5</v>
      </c>
      <c r="AT86" s="1">
        <v>5</v>
      </c>
      <c r="AU86" s="1">
        <v>3</v>
      </c>
      <c r="AV86" s="1">
        <v>5</v>
      </c>
      <c r="AW86" s="1">
        <v>5</v>
      </c>
      <c r="AX86" s="1">
        <v>5</v>
      </c>
      <c r="AY86" s="1">
        <v>5</v>
      </c>
      <c r="AZ86" s="1">
        <v>4</v>
      </c>
      <c r="BA86" s="1">
        <v>5</v>
      </c>
      <c r="BB86" s="1">
        <v>3</v>
      </c>
      <c r="BC86" s="1">
        <v>2</v>
      </c>
      <c r="BD86" s="1">
        <v>5</v>
      </c>
      <c r="BE86" s="1" t="s">
        <v>2500</v>
      </c>
      <c r="BF86" s="1" t="s">
        <v>2501</v>
      </c>
      <c r="BG86" s="1" t="s">
        <v>2502</v>
      </c>
      <c r="BH86" s="1" t="s">
        <v>2503</v>
      </c>
      <c r="BI86" s="1" t="s">
        <v>2504</v>
      </c>
      <c r="BJ86" s="1" t="s">
        <v>2505</v>
      </c>
      <c r="BK86" s="1" t="s">
        <v>2506</v>
      </c>
      <c r="BL86" s="1" t="s">
        <v>2507</v>
      </c>
      <c r="BM86" s="1" t="s">
        <v>2508</v>
      </c>
      <c r="BN86" s="1" t="s">
        <v>2509</v>
      </c>
      <c r="BO86" s="1" t="s">
        <v>2510</v>
      </c>
      <c r="BP86" s="1" t="s">
        <v>2511</v>
      </c>
      <c r="BQ86" s="1" t="s">
        <v>2512</v>
      </c>
      <c r="BR86" s="1" t="s">
        <v>2513</v>
      </c>
      <c r="BS86" s="1" t="s">
        <v>2514</v>
      </c>
      <c r="BT86" s="1" t="s">
        <v>2515</v>
      </c>
      <c r="BU86" s="1" t="s">
        <v>2516</v>
      </c>
      <c r="BV86" s="1" t="s">
        <v>2517</v>
      </c>
      <c r="BX86" s="1" t="s">
        <v>2518</v>
      </c>
      <c r="BY86" s="1" t="s">
        <v>2519</v>
      </c>
      <c r="BZ86" s="1" t="s">
        <v>2520</v>
      </c>
      <c r="CA86" s="1" t="s">
        <v>2521</v>
      </c>
      <c r="CB86" s="1" t="s">
        <v>2522</v>
      </c>
      <c r="CC86" s="1" t="s">
        <v>2523</v>
      </c>
      <c r="CD86" s="1" t="s">
        <v>2524</v>
      </c>
      <c r="CE86" s="1" t="s">
        <v>2525</v>
      </c>
      <c r="CF86" s="1" t="s">
        <v>2526</v>
      </c>
      <c r="CG86" s="1" t="s">
        <v>2527</v>
      </c>
    </row>
    <row r="87" spans="1:85" ht="12.75" x14ac:dyDescent="0.2">
      <c r="A87" s="14">
        <v>41980.427036886576</v>
      </c>
      <c r="B87" s="1">
        <v>3</v>
      </c>
      <c r="C87" s="1">
        <v>3</v>
      </c>
      <c r="D87" s="1">
        <v>3</v>
      </c>
      <c r="E87" s="1">
        <v>4</v>
      </c>
      <c r="F87" s="1">
        <v>4</v>
      </c>
      <c r="G87" s="1">
        <v>3</v>
      </c>
      <c r="H87" s="1">
        <v>3</v>
      </c>
      <c r="I87" s="1">
        <v>4</v>
      </c>
      <c r="J87" s="1">
        <v>4</v>
      </c>
      <c r="K87" s="1">
        <v>4</v>
      </c>
      <c r="L87" s="1">
        <v>2</v>
      </c>
      <c r="M87" s="1">
        <v>2</v>
      </c>
      <c r="N87" s="1">
        <v>4</v>
      </c>
      <c r="O87" s="1">
        <v>5</v>
      </c>
      <c r="P87" s="1">
        <v>3</v>
      </c>
      <c r="Q87" s="1">
        <v>4</v>
      </c>
      <c r="R87" s="1">
        <v>4</v>
      </c>
      <c r="S87" s="1">
        <v>4</v>
      </c>
      <c r="T87" s="1">
        <v>3</v>
      </c>
      <c r="U87" s="1">
        <v>4</v>
      </c>
      <c r="V87" s="1">
        <v>4</v>
      </c>
      <c r="W87" s="1">
        <v>4</v>
      </c>
      <c r="X87" s="1">
        <v>4</v>
      </c>
      <c r="Y87" s="1">
        <v>3</v>
      </c>
      <c r="Z87" s="1">
        <v>3</v>
      </c>
      <c r="AA87" s="1">
        <v>4</v>
      </c>
      <c r="AB87" s="1">
        <v>3</v>
      </c>
      <c r="AC87" s="1">
        <v>4</v>
      </c>
      <c r="AD87" s="1">
        <v>3</v>
      </c>
      <c r="AE87" s="1">
        <v>3</v>
      </c>
      <c r="AF87" s="1">
        <v>4</v>
      </c>
      <c r="AG87" s="1">
        <v>4</v>
      </c>
      <c r="AH87" s="1">
        <v>4</v>
      </c>
      <c r="AI87" s="1">
        <v>4</v>
      </c>
      <c r="AJ87" s="1">
        <v>3</v>
      </c>
      <c r="AK87" s="1">
        <v>4</v>
      </c>
      <c r="AL87" s="1">
        <v>3</v>
      </c>
      <c r="AM87" s="1">
        <v>5</v>
      </c>
      <c r="AN87" s="1">
        <v>4</v>
      </c>
      <c r="AO87" s="1">
        <v>3</v>
      </c>
      <c r="AP87" s="1">
        <v>3</v>
      </c>
      <c r="AQ87" s="1">
        <v>4</v>
      </c>
      <c r="AR87" s="1">
        <v>4</v>
      </c>
      <c r="AS87" s="1">
        <v>5</v>
      </c>
      <c r="AT87" s="1">
        <v>3</v>
      </c>
      <c r="AU87" s="1">
        <v>3</v>
      </c>
      <c r="AV87" s="1">
        <v>4</v>
      </c>
      <c r="AW87" s="1">
        <v>5</v>
      </c>
      <c r="AX87" s="1">
        <v>3</v>
      </c>
      <c r="AY87" s="1">
        <v>4</v>
      </c>
      <c r="AZ87" s="1">
        <v>5</v>
      </c>
      <c r="BA87" s="1">
        <v>4</v>
      </c>
      <c r="BB87" s="1">
        <v>4</v>
      </c>
      <c r="BC87" s="1">
        <v>5</v>
      </c>
      <c r="BD87" s="1">
        <v>5</v>
      </c>
      <c r="BE87" s="1" t="s">
        <v>2528</v>
      </c>
      <c r="BF87" s="1" t="s">
        <v>2529</v>
      </c>
      <c r="BG87" s="1" t="s">
        <v>2530</v>
      </c>
      <c r="BH87" s="1" t="s">
        <v>2531</v>
      </c>
      <c r="BI87" s="1" t="s">
        <v>2532</v>
      </c>
      <c r="BJ87" s="1" t="s">
        <v>2533</v>
      </c>
      <c r="BK87" s="1" t="s">
        <v>2534</v>
      </c>
      <c r="BL87" s="1" t="s">
        <v>2535</v>
      </c>
      <c r="BM87" s="1" t="s">
        <v>2536</v>
      </c>
      <c r="BN87" s="1" t="s">
        <v>2537</v>
      </c>
      <c r="BO87" s="1" t="s">
        <v>2538</v>
      </c>
      <c r="BP87" s="1" t="s">
        <v>2539</v>
      </c>
      <c r="BQ87" s="1" t="s">
        <v>2540</v>
      </c>
      <c r="BR87" s="1" t="s">
        <v>2541</v>
      </c>
      <c r="BS87" s="1" t="s">
        <v>2542</v>
      </c>
      <c r="BT87" s="1" t="s">
        <v>2543</v>
      </c>
      <c r="BU87" s="1" t="s">
        <v>2544</v>
      </c>
      <c r="BY87" s="1" t="s">
        <v>2545</v>
      </c>
      <c r="BZ87" s="1" t="s">
        <v>2546</v>
      </c>
      <c r="CA87" s="1" t="s">
        <v>2547</v>
      </c>
      <c r="CB87" s="1" t="s">
        <v>2548</v>
      </c>
      <c r="CC87" s="1" t="s">
        <v>2549</v>
      </c>
      <c r="CD87" s="1" t="s">
        <v>2550</v>
      </c>
      <c r="CE87" s="1" t="s">
        <v>2551</v>
      </c>
      <c r="CF87" s="1" t="s">
        <v>2552</v>
      </c>
      <c r="CG87" s="1" t="s">
        <v>2553</v>
      </c>
    </row>
    <row r="88" spans="1:85" ht="12.75" x14ac:dyDescent="0.2">
      <c r="A88" s="14">
        <v>41980.473536041674</v>
      </c>
      <c r="B88" s="1">
        <v>1</v>
      </c>
      <c r="C88" s="1">
        <v>5</v>
      </c>
      <c r="D88" s="1">
        <v>4</v>
      </c>
      <c r="E88" s="1">
        <v>5</v>
      </c>
      <c r="F88" s="1">
        <v>5</v>
      </c>
      <c r="G88" s="1">
        <v>5</v>
      </c>
      <c r="H88" s="1">
        <v>5</v>
      </c>
      <c r="I88" s="1">
        <v>5</v>
      </c>
      <c r="J88" s="1">
        <v>2</v>
      </c>
      <c r="K88" s="1">
        <v>3</v>
      </c>
      <c r="L88" s="1">
        <v>2</v>
      </c>
      <c r="M88" s="1">
        <v>3</v>
      </c>
      <c r="N88" s="1">
        <v>2</v>
      </c>
      <c r="O88" s="1">
        <v>5</v>
      </c>
      <c r="P88" s="1">
        <v>4</v>
      </c>
      <c r="Q88" s="1">
        <v>3</v>
      </c>
      <c r="R88" s="1">
        <v>4</v>
      </c>
      <c r="S88" s="1">
        <v>5</v>
      </c>
      <c r="T88" s="1">
        <v>2</v>
      </c>
      <c r="U88" s="1">
        <v>1</v>
      </c>
      <c r="V88" s="1">
        <v>4</v>
      </c>
      <c r="W88" s="1">
        <v>4</v>
      </c>
      <c r="X88" s="1">
        <v>1</v>
      </c>
      <c r="Y88" s="1">
        <v>5</v>
      </c>
      <c r="Z88" s="1">
        <v>5</v>
      </c>
      <c r="AA88" s="1">
        <v>1</v>
      </c>
      <c r="AB88" s="1">
        <v>4</v>
      </c>
      <c r="AC88" s="1">
        <v>1</v>
      </c>
      <c r="AD88" s="1">
        <v>3</v>
      </c>
      <c r="AE88" s="1">
        <v>1</v>
      </c>
      <c r="AF88" s="1">
        <v>1</v>
      </c>
      <c r="AG88" s="1">
        <v>5</v>
      </c>
      <c r="AH88" s="1">
        <v>1</v>
      </c>
      <c r="AI88" s="1">
        <v>4</v>
      </c>
      <c r="AJ88" s="1">
        <v>3</v>
      </c>
      <c r="AK88" s="1">
        <v>5</v>
      </c>
      <c r="AL88" s="1">
        <v>3</v>
      </c>
      <c r="AM88" s="1">
        <v>3</v>
      </c>
      <c r="AN88" s="1">
        <v>5</v>
      </c>
      <c r="AO88" s="1">
        <v>5</v>
      </c>
      <c r="AP88" s="1">
        <v>5</v>
      </c>
      <c r="AQ88" s="1">
        <v>5</v>
      </c>
      <c r="AR88" s="1" t="s">
        <v>2554</v>
      </c>
      <c r="AS88" s="1">
        <v>3</v>
      </c>
      <c r="AT88" s="1">
        <v>3</v>
      </c>
      <c r="AU88" s="1">
        <v>4</v>
      </c>
      <c r="AV88" s="1">
        <v>4</v>
      </c>
      <c r="AW88" s="1">
        <v>5</v>
      </c>
      <c r="AX88" s="1">
        <v>3</v>
      </c>
      <c r="AY88" s="1" t="s">
        <v>2555</v>
      </c>
      <c r="AZ88" s="1">
        <v>5</v>
      </c>
      <c r="BA88" s="1">
        <v>5</v>
      </c>
      <c r="BB88" s="1" t="s">
        <v>2556</v>
      </c>
      <c r="BC88" s="1">
        <v>3</v>
      </c>
      <c r="BD88" s="1">
        <v>4</v>
      </c>
      <c r="BE88" s="1" t="s">
        <v>2557</v>
      </c>
      <c r="BF88" s="1" t="s">
        <v>2558</v>
      </c>
      <c r="BG88" s="1" t="s">
        <v>2559</v>
      </c>
      <c r="BH88" s="1" t="s">
        <v>2560</v>
      </c>
      <c r="BI88" s="1" t="s">
        <v>2561</v>
      </c>
      <c r="BJ88" s="1" t="s">
        <v>2562</v>
      </c>
      <c r="BK88" s="1" t="s">
        <v>2563</v>
      </c>
      <c r="BL88" s="1" t="s">
        <v>2564</v>
      </c>
      <c r="BM88" s="1" t="s">
        <v>2565</v>
      </c>
      <c r="BN88" s="1" t="s">
        <v>2566</v>
      </c>
      <c r="BO88" s="1" t="s">
        <v>2567</v>
      </c>
      <c r="BP88" s="1" t="s">
        <v>2568</v>
      </c>
      <c r="BQ88" s="1" t="s">
        <v>2569</v>
      </c>
      <c r="BR88" s="1" t="s">
        <v>2570</v>
      </c>
      <c r="BS88" s="1" t="s">
        <v>2571</v>
      </c>
      <c r="BT88" s="1" t="s">
        <v>2572</v>
      </c>
      <c r="BU88" s="1" t="s">
        <v>2573</v>
      </c>
      <c r="BV88" s="1" t="s">
        <v>2574</v>
      </c>
      <c r="BX88" s="1" t="s">
        <v>2575</v>
      </c>
      <c r="BY88" s="1" t="s">
        <v>2576</v>
      </c>
      <c r="BZ88" s="1" t="s">
        <v>2577</v>
      </c>
      <c r="CA88" s="1" t="s">
        <v>2578</v>
      </c>
      <c r="CB88" s="1" t="s">
        <v>2579</v>
      </c>
      <c r="CC88" s="1" t="s">
        <v>2580</v>
      </c>
      <c r="CD88" s="1" t="s">
        <v>2581</v>
      </c>
      <c r="CF88" s="1" t="s">
        <v>2582</v>
      </c>
      <c r="CG88" s="1" t="s">
        <v>2583</v>
      </c>
    </row>
    <row r="89" spans="1:85" ht="12.75" x14ac:dyDescent="0.2">
      <c r="A89" s="14">
        <v>41980.683254594915</v>
      </c>
      <c r="B89" s="1">
        <v>2</v>
      </c>
      <c r="C89" s="1">
        <v>4</v>
      </c>
      <c r="D89" s="1">
        <v>1</v>
      </c>
      <c r="E89" s="1">
        <v>1</v>
      </c>
      <c r="F89" s="1">
        <v>5</v>
      </c>
      <c r="G89" s="1">
        <v>4</v>
      </c>
      <c r="H89" s="1">
        <v>5</v>
      </c>
      <c r="I89" s="1">
        <v>5</v>
      </c>
      <c r="J89" s="1">
        <v>4</v>
      </c>
      <c r="K89" s="1">
        <v>2</v>
      </c>
      <c r="L89" s="1">
        <v>4</v>
      </c>
      <c r="M89" s="1">
        <v>5</v>
      </c>
      <c r="N89" s="1">
        <v>5</v>
      </c>
      <c r="O89" s="1">
        <v>4</v>
      </c>
      <c r="P89" s="1">
        <v>5</v>
      </c>
      <c r="Q89" s="1">
        <v>3</v>
      </c>
      <c r="R89" s="1">
        <v>4</v>
      </c>
      <c r="S89" s="1">
        <v>5</v>
      </c>
      <c r="T89" s="1">
        <v>1</v>
      </c>
      <c r="U89" s="1">
        <v>2</v>
      </c>
      <c r="V89" s="1">
        <v>5</v>
      </c>
      <c r="W89" s="1">
        <v>5</v>
      </c>
      <c r="X89" s="1">
        <v>1</v>
      </c>
      <c r="Y89" s="1">
        <v>4</v>
      </c>
      <c r="Z89" s="1">
        <v>5</v>
      </c>
      <c r="AA89" s="1">
        <v>4</v>
      </c>
      <c r="AB89" s="1">
        <v>4</v>
      </c>
      <c r="AC89" s="1">
        <v>4</v>
      </c>
      <c r="AD89" s="1">
        <v>2</v>
      </c>
      <c r="AE89" s="1">
        <v>4</v>
      </c>
      <c r="AF89" s="1">
        <v>1</v>
      </c>
      <c r="AG89" s="1">
        <v>3</v>
      </c>
      <c r="AH89" s="1">
        <v>3</v>
      </c>
      <c r="AI89" s="1">
        <v>2</v>
      </c>
      <c r="AJ89" s="1">
        <v>4</v>
      </c>
      <c r="AK89" s="1">
        <v>5</v>
      </c>
      <c r="AL89" s="1">
        <v>3</v>
      </c>
      <c r="AM89" s="1">
        <v>2</v>
      </c>
      <c r="AN89" s="1">
        <v>4</v>
      </c>
      <c r="AO89" s="1">
        <v>5</v>
      </c>
      <c r="AP89" s="1">
        <v>4</v>
      </c>
      <c r="AQ89" s="1">
        <v>5</v>
      </c>
      <c r="AR89" s="1">
        <v>2</v>
      </c>
      <c r="AS89" s="1">
        <v>3</v>
      </c>
      <c r="AT89" s="1">
        <v>4</v>
      </c>
      <c r="AU89" s="1">
        <v>4</v>
      </c>
      <c r="AV89" s="1">
        <v>5</v>
      </c>
      <c r="AW89" s="1">
        <v>5</v>
      </c>
      <c r="AX89" s="1">
        <v>5</v>
      </c>
      <c r="AY89" s="1">
        <v>5</v>
      </c>
      <c r="AZ89" s="1">
        <v>5</v>
      </c>
      <c r="BA89" s="1">
        <v>5</v>
      </c>
      <c r="BB89" s="1">
        <v>1</v>
      </c>
      <c r="BC89" s="1">
        <v>2</v>
      </c>
      <c r="BD89" s="1">
        <v>5</v>
      </c>
      <c r="BE89" s="1" t="s">
        <v>2584</v>
      </c>
      <c r="BF89" s="1" t="s">
        <v>2585</v>
      </c>
      <c r="BG89" s="1" t="s">
        <v>2586</v>
      </c>
      <c r="BH89" s="1" t="s">
        <v>2587</v>
      </c>
      <c r="BI89" s="1" t="s">
        <v>2588</v>
      </c>
      <c r="BJ89" s="1" t="s">
        <v>2589</v>
      </c>
      <c r="BK89" s="1" t="s">
        <v>2590</v>
      </c>
      <c r="BL89" s="1" t="s">
        <v>2591</v>
      </c>
      <c r="BM89" s="1" t="s">
        <v>2592</v>
      </c>
      <c r="BN89" s="1" t="s">
        <v>2593</v>
      </c>
      <c r="BO89" s="1" t="s">
        <v>2594</v>
      </c>
      <c r="BP89" s="1" t="s">
        <v>2595</v>
      </c>
      <c r="BQ89" s="1" t="s">
        <v>2596</v>
      </c>
      <c r="BR89" s="1" t="s">
        <v>2597</v>
      </c>
      <c r="BS89" s="1" t="s">
        <v>2598</v>
      </c>
      <c r="BT89" s="1" t="s">
        <v>2599</v>
      </c>
      <c r="BU89" s="1" t="s">
        <v>2600</v>
      </c>
      <c r="BY89" s="1" t="s">
        <v>2601</v>
      </c>
      <c r="BZ89" s="1" t="s">
        <v>2602</v>
      </c>
      <c r="CA89" s="1" t="s">
        <v>2603</v>
      </c>
      <c r="CB89" s="1" t="s">
        <v>2604</v>
      </c>
      <c r="CC89" s="1" t="s">
        <v>2605</v>
      </c>
      <c r="CD89" s="1" t="s">
        <v>2606</v>
      </c>
      <c r="CE89" s="1" t="s">
        <v>2607</v>
      </c>
      <c r="CF89" s="1" t="s">
        <v>2608</v>
      </c>
      <c r="CG89" s="1" t="s">
        <v>2609</v>
      </c>
    </row>
    <row r="90" spans="1:85" ht="12.75" x14ac:dyDescent="0.2">
      <c r="A90" s="14">
        <v>41981.245553645829</v>
      </c>
      <c r="B90" s="1">
        <v>1</v>
      </c>
      <c r="C90" s="1">
        <v>5</v>
      </c>
      <c r="D90" s="1">
        <v>2</v>
      </c>
      <c r="E90" s="1">
        <v>1</v>
      </c>
      <c r="F90" s="1">
        <v>5</v>
      </c>
      <c r="G90" s="1">
        <v>1</v>
      </c>
      <c r="H90" s="1">
        <v>3</v>
      </c>
      <c r="I90" s="1">
        <v>4</v>
      </c>
      <c r="J90" s="1">
        <v>2</v>
      </c>
      <c r="K90" s="1">
        <v>3</v>
      </c>
      <c r="L90" s="1">
        <v>2</v>
      </c>
      <c r="M90" s="1" t="s">
        <v>2610</v>
      </c>
      <c r="N90" s="1">
        <v>1</v>
      </c>
      <c r="O90" s="1">
        <v>2</v>
      </c>
      <c r="P90" s="1">
        <v>5</v>
      </c>
      <c r="Q90" s="1">
        <v>2</v>
      </c>
      <c r="R90" s="1">
        <v>3</v>
      </c>
      <c r="S90" s="1">
        <v>5</v>
      </c>
      <c r="T90" s="1" t="s">
        <v>2611</v>
      </c>
      <c r="U90" s="1" t="s">
        <v>2612</v>
      </c>
      <c r="V90" s="1">
        <v>5</v>
      </c>
      <c r="W90" s="1">
        <v>5</v>
      </c>
      <c r="X90" s="1">
        <v>4</v>
      </c>
      <c r="Y90" s="1">
        <v>3</v>
      </c>
      <c r="Z90" s="1">
        <v>2</v>
      </c>
      <c r="AA90" s="1">
        <v>3</v>
      </c>
      <c r="AB90" s="1">
        <v>2</v>
      </c>
      <c r="AC90" s="1">
        <v>3</v>
      </c>
      <c r="AD90" s="1">
        <v>2</v>
      </c>
      <c r="AE90" s="1">
        <v>1</v>
      </c>
      <c r="AF90" s="1">
        <v>2</v>
      </c>
      <c r="AG90" s="1">
        <v>2</v>
      </c>
      <c r="AH90" s="1">
        <v>5</v>
      </c>
      <c r="AI90" s="1">
        <v>2</v>
      </c>
      <c r="AJ90" s="1">
        <v>2</v>
      </c>
      <c r="AK90" s="1">
        <v>5</v>
      </c>
      <c r="AL90" s="1">
        <v>5</v>
      </c>
      <c r="AM90" s="1">
        <v>1</v>
      </c>
      <c r="AN90" s="1">
        <v>5</v>
      </c>
      <c r="AO90" s="1">
        <v>4</v>
      </c>
      <c r="AP90" s="1">
        <v>5</v>
      </c>
      <c r="AQ90" s="1">
        <v>5</v>
      </c>
      <c r="AR90" s="1">
        <v>2</v>
      </c>
      <c r="AS90" s="1">
        <v>3</v>
      </c>
      <c r="AT90" s="1">
        <v>2</v>
      </c>
      <c r="AU90" s="1" t="s">
        <v>2613</v>
      </c>
      <c r="AV90" s="1">
        <v>2</v>
      </c>
      <c r="AW90" s="1">
        <v>3</v>
      </c>
      <c r="AX90" s="1">
        <v>5</v>
      </c>
      <c r="AY90" s="1">
        <v>4</v>
      </c>
      <c r="AZ90" s="1">
        <v>4</v>
      </c>
      <c r="BA90" s="1">
        <v>5</v>
      </c>
      <c r="BB90" s="1">
        <v>1</v>
      </c>
      <c r="BC90" s="1">
        <v>1</v>
      </c>
      <c r="BD90" s="1">
        <v>5</v>
      </c>
      <c r="BE90" s="1" t="s">
        <v>2614</v>
      </c>
      <c r="BF90" s="1" t="s">
        <v>2615</v>
      </c>
      <c r="BG90" s="1" t="s">
        <v>2616</v>
      </c>
      <c r="BH90" s="1" t="s">
        <v>2617</v>
      </c>
      <c r="BI90" s="1" t="s">
        <v>2618</v>
      </c>
      <c r="BJ90" s="1" t="s">
        <v>2619</v>
      </c>
      <c r="BK90" s="1" t="s">
        <v>2620</v>
      </c>
      <c r="BL90" s="1" t="s">
        <v>2621</v>
      </c>
      <c r="BM90" s="1" t="s">
        <v>2622</v>
      </c>
      <c r="BN90" s="1" t="s">
        <v>2623</v>
      </c>
      <c r="BO90" s="1" t="s">
        <v>2624</v>
      </c>
      <c r="BP90" s="1" t="s">
        <v>2625</v>
      </c>
      <c r="BQ90" s="1" t="s">
        <v>2626</v>
      </c>
      <c r="BR90" s="1" t="s">
        <v>2627</v>
      </c>
      <c r="BS90" s="1" t="s">
        <v>2628</v>
      </c>
      <c r="BT90" s="1" t="s">
        <v>2629</v>
      </c>
      <c r="BU90" s="1" t="s">
        <v>2630</v>
      </c>
      <c r="BY90" s="1" t="s">
        <v>2631</v>
      </c>
      <c r="BZ90" s="1" t="s">
        <v>2632</v>
      </c>
      <c r="CA90" s="1" t="s">
        <v>2633</v>
      </c>
      <c r="CB90" s="1" t="s">
        <v>2634</v>
      </c>
      <c r="CC90" s="1" t="s">
        <v>2635</v>
      </c>
      <c r="CD90" s="1" t="s">
        <v>2636</v>
      </c>
      <c r="CE90" s="1" t="s">
        <v>2637</v>
      </c>
      <c r="CF90" s="1" t="s">
        <v>2638</v>
      </c>
      <c r="CG90" s="1" t="s">
        <v>2639</v>
      </c>
    </row>
    <row r="91" spans="1:85" ht="12.75" x14ac:dyDescent="0.2">
      <c r="A91" s="14">
        <v>41981.387078032407</v>
      </c>
      <c r="B91" s="1">
        <v>4</v>
      </c>
      <c r="C91" s="1">
        <v>5</v>
      </c>
      <c r="D91" s="1">
        <v>5</v>
      </c>
      <c r="E91" s="1">
        <v>4</v>
      </c>
      <c r="F91" s="1">
        <v>5</v>
      </c>
      <c r="G91" s="1">
        <v>5</v>
      </c>
      <c r="H91" s="1">
        <v>5</v>
      </c>
      <c r="I91" s="1">
        <v>5</v>
      </c>
      <c r="J91" s="1">
        <v>3</v>
      </c>
      <c r="K91" s="1">
        <v>5</v>
      </c>
      <c r="L91" s="1">
        <v>5</v>
      </c>
      <c r="M91" s="1">
        <v>3</v>
      </c>
      <c r="N91" s="1">
        <v>3</v>
      </c>
      <c r="O91" s="1">
        <v>4</v>
      </c>
      <c r="P91" s="1">
        <v>4</v>
      </c>
      <c r="Q91" s="1">
        <v>3</v>
      </c>
      <c r="R91" s="1">
        <v>5</v>
      </c>
      <c r="S91" s="1">
        <v>4</v>
      </c>
      <c r="T91" s="1">
        <v>3</v>
      </c>
      <c r="U91" s="1">
        <v>3</v>
      </c>
      <c r="V91" s="1">
        <v>5</v>
      </c>
      <c r="W91" s="1">
        <v>3</v>
      </c>
      <c r="X91" s="1">
        <v>2</v>
      </c>
      <c r="Y91" s="1">
        <v>4</v>
      </c>
      <c r="Z91" s="1">
        <v>4</v>
      </c>
      <c r="AA91" s="1">
        <v>4</v>
      </c>
      <c r="AB91" s="1">
        <v>4</v>
      </c>
      <c r="AC91" s="1">
        <v>3</v>
      </c>
      <c r="AD91" s="1">
        <v>3</v>
      </c>
      <c r="AE91" s="1">
        <v>4</v>
      </c>
      <c r="AF91" s="1">
        <v>3</v>
      </c>
      <c r="AG91" s="1">
        <v>4</v>
      </c>
      <c r="AH91" s="1">
        <v>5</v>
      </c>
      <c r="AI91" s="1">
        <v>3</v>
      </c>
      <c r="AJ91" s="1">
        <v>4</v>
      </c>
      <c r="AK91" s="1">
        <v>5</v>
      </c>
      <c r="AL91" s="1">
        <v>4</v>
      </c>
      <c r="AM91" s="1">
        <v>5</v>
      </c>
      <c r="AN91" s="1">
        <v>5</v>
      </c>
      <c r="AO91" s="1">
        <v>5</v>
      </c>
      <c r="AP91" s="1">
        <v>5</v>
      </c>
      <c r="AQ91" s="1">
        <v>5</v>
      </c>
      <c r="AR91" s="1">
        <v>3</v>
      </c>
      <c r="AS91" s="1">
        <v>5</v>
      </c>
      <c r="AT91" s="1">
        <v>5</v>
      </c>
      <c r="AU91" s="1">
        <v>4</v>
      </c>
      <c r="AV91" s="1">
        <v>4</v>
      </c>
      <c r="AW91" s="1">
        <v>4</v>
      </c>
      <c r="AX91" s="1">
        <v>4</v>
      </c>
      <c r="AY91" s="1">
        <v>3</v>
      </c>
      <c r="AZ91" s="1">
        <v>4</v>
      </c>
      <c r="BA91" s="1">
        <v>5</v>
      </c>
      <c r="BB91" s="1">
        <v>4</v>
      </c>
      <c r="BC91" s="1">
        <v>4</v>
      </c>
      <c r="BD91" s="1">
        <v>5</v>
      </c>
      <c r="BE91" s="1" t="s">
        <v>2640</v>
      </c>
      <c r="BF91" s="1" t="s">
        <v>2641</v>
      </c>
      <c r="BG91" s="1" t="s">
        <v>2642</v>
      </c>
      <c r="BH91" s="1" t="s">
        <v>2643</v>
      </c>
      <c r="BI91" s="1" t="s">
        <v>2644</v>
      </c>
      <c r="BJ91" s="1" t="s">
        <v>2645</v>
      </c>
      <c r="BK91" s="1" t="s">
        <v>2646</v>
      </c>
      <c r="BL91" s="1" t="s">
        <v>2647</v>
      </c>
      <c r="BM91" s="1" t="s">
        <v>2648</v>
      </c>
      <c r="BN91" s="1" t="s">
        <v>2649</v>
      </c>
      <c r="BO91" s="1" t="s">
        <v>2650</v>
      </c>
      <c r="BP91" s="1" t="s">
        <v>2651</v>
      </c>
      <c r="BQ91" s="1" t="s">
        <v>2652</v>
      </c>
      <c r="BR91" s="1" t="s">
        <v>2653</v>
      </c>
      <c r="BS91" s="1" t="s">
        <v>2654</v>
      </c>
      <c r="BT91" s="1" t="s">
        <v>2655</v>
      </c>
      <c r="BU91" s="1" t="s">
        <v>2656</v>
      </c>
      <c r="BV91" s="1" t="s">
        <v>2657</v>
      </c>
      <c r="BW91" s="1" t="s">
        <v>2658</v>
      </c>
      <c r="BX91" s="1" t="s">
        <v>2659</v>
      </c>
      <c r="BY91" s="1" t="s">
        <v>2660</v>
      </c>
      <c r="BZ91" s="1" t="s">
        <v>2661</v>
      </c>
      <c r="CA91" s="1" t="s">
        <v>2662</v>
      </c>
      <c r="CB91" s="1" t="s">
        <v>2663</v>
      </c>
      <c r="CC91" s="1" t="s">
        <v>2664</v>
      </c>
      <c r="CD91" s="1" t="s">
        <v>2665</v>
      </c>
      <c r="CE91" s="1" t="s">
        <v>2666</v>
      </c>
      <c r="CF91" s="1" t="s">
        <v>2667</v>
      </c>
      <c r="CG91" s="1" t="s">
        <v>2668</v>
      </c>
    </row>
    <row r="92" spans="1:85" ht="12.75" x14ac:dyDescent="0.2">
      <c r="A92" s="14">
        <v>41981.424840798616</v>
      </c>
      <c r="B92" s="1">
        <v>4</v>
      </c>
      <c r="C92" s="1">
        <v>5</v>
      </c>
      <c r="D92" s="1">
        <v>4</v>
      </c>
      <c r="E92" s="1">
        <v>2</v>
      </c>
      <c r="F92" s="1">
        <v>5</v>
      </c>
      <c r="G92" s="1">
        <v>5</v>
      </c>
      <c r="H92" s="1">
        <v>4</v>
      </c>
      <c r="I92" s="1">
        <v>3</v>
      </c>
      <c r="J92" s="1">
        <v>1</v>
      </c>
      <c r="K92" s="1">
        <v>1</v>
      </c>
      <c r="L92" s="1">
        <v>4</v>
      </c>
      <c r="M92" s="1">
        <v>5</v>
      </c>
      <c r="N92" s="1">
        <v>1</v>
      </c>
      <c r="O92" s="1">
        <v>4</v>
      </c>
      <c r="P92" s="1">
        <v>5</v>
      </c>
      <c r="Q92" s="1">
        <v>4</v>
      </c>
      <c r="R92" s="1">
        <v>2</v>
      </c>
      <c r="S92" s="1">
        <v>5</v>
      </c>
      <c r="T92" s="1">
        <v>1</v>
      </c>
      <c r="U92" s="1">
        <v>1</v>
      </c>
      <c r="V92" s="1">
        <v>5</v>
      </c>
      <c r="W92" s="1">
        <v>5</v>
      </c>
      <c r="X92" s="1">
        <v>5</v>
      </c>
      <c r="Y92" s="1">
        <v>5</v>
      </c>
      <c r="Z92" s="1">
        <v>4</v>
      </c>
      <c r="AA92" s="1">
        <v>5</v>
      </c>
      <c r="AB92" s="1">
        <v>4</v>
      </c>
      <c r="AC92" s="1">
        <v>4</v>
      </c>
      <c r="AD92" s="1">
        <v>5</v>
      </c>
      <c r="AE92" s="1">
        <v>5</v>
      </c>
      <c r="AF92" s="1">
        <v>5</v>
      </c>
      <c r="AG92" s="1">
        <v>5</v>
      </c>
      <c r="AH92" s="1">
        <v>5</v>
      </c>
      <c r="AI92" s="1">
        <v>5</v>
      </c>
      <c r="AJ92" s="1">
        <v>4</v>
      </c>
      <c r="AK92" s="1">
        <v>5</v>
      </c>
      <c r="AL92" s="1">
        <v>5</v>
      </c>
      <c r="AM92" s="1">
        <v>5</v>
      </c>
      <c r="AN92" s="1">
        <v>5</v>
      </c>
      <c r="AO92" s="1">
        <v>5</v>
      </c>
      <c r="AP92" s="1">
        <v>5</v>
      </c>
      <c r="AQ92" s="1">
        <v>4</v>
      </c>
      <c r="AR92" s="1">
        <v>5</v>
      </c>
      <c r="AS92" s="1">
        <v>2</v>
      </c>
      <c r="AT92" s="1">
        <v>5</v>
      </c>
      <c r="AU92" s="1">
        <v>5</v>
      </c>
      <c r="AV92" s="1">
        <v>3</v>
      </c>
      <c r="AW92" s="1">
        <v>4</v>
      </c>
      <c r="AX92" s="1">
        <v>5</v>
      </c>
      <c r="AY92" s="1">
        <v>5</v>
      </c>
      <c r="AZ92" s="1">
        <v>4</v>
      </c>
      <c r="BA92" s="1">
        <v>5</v>
      </c>
      <c r="BB92" s="1">
        <v>3</v>
      </c>
      <c r="BC92" s="1">
        <v>2</v>
      </c>
      <c r="BD92" s="1">
        <v>5</v>
      </c>
      <c r="BE92" s="1" t="s">
        <v>2669</v>
      </c>
      <c r="BF92" s="1" t="s">
        <v>2670</v>
      </c>
      <c r="BG92" s="1" t="s">
        <v>2671</v>
      </c>
      <c r="BH92" s="1" t="s">
        <v>2672</v>
      </c>
      <c r="BI92" s="1" t="s">
        <v>2673</v>
      </c>
      <c r="BJ92" s="1" t="s">
        <v>2674</v>
      </c>
      <c r="BK92" s="1" t="s">
        <v>2675</v>
      </c>
      <c r="BL92" s="1" t="s">
        <v>2676</v>
      </c>
      <c r="BM92" s="1" t="s">
        <v>2677</v>
      </c>
      <c r="BN92" s="1" t="s">
        <v>2678</v>
      </c>
      <c r="BO92" s="1" t="s">
        <v>2679</v>
      </c>
      <c r="BP92" s="1" t="s">
        <v>2680</v>
      </c>
      <c r="BQ92" s="1" t="s">
        <v>2681</v>
      </c>
      <c r="BR92" s="1" t="s">
        <v>2682</v>
      </c>
      <c r="BS92" s="1" t="s">
        <v>2683</v>
      </c>
      <c r="BT92" s="1" t="s">
        <v>2684</v>
      </c>
      <c r="BU92" s="1" t="s">
        <v>2685</v>
      </c>
      <c r="BV92" s="1" t="s">
        <v>2686</v>
      </c>
      <c r="BW92" s="1" t="s">
        <v>2687</v>
      </c>
      <c r="BX92" s="1" t="s">
        <v>2688</v>
      </c>
      <c r="BY92" s="1" t="s">
        <v>2689</v>
      </c>
      <c r="BZ92" s="1" t="s">
        <v>2690</v>
      </c>
      <c r="CA92" s="1" t="s">
        <v>2691</v>
      </c>
      <c r="CB92" s="1" t="s">
        <v>2692</v>
      </c>
      <c r="CC92" s="1" t="s">
        <v>2693</v>
      </c>
      <c r="CD92" s="1" t="s">
        <v>2694</v>
      </c>
      <c r="CE92" s="1" t="s">
        <v>2695</v>
      </c>
      <c r="CF92" s="1" t="s">
        <v>2696</v>
      </c>
      <c r="CG92" s="1" t="s">
        <v>2697</v>
      </c>
    </row>
    <row r="93" spans="1:85" ht="12.75" x14ac:dyDescent="0.2">
      <c r="A93" s="14">
        <v>41981.439591365743</v>
      </c>
      <c r="B93" s="1">
        <v>2</v>
      </c>
      <c r="C93" s="1">
        <v>5</v>
      </c>
      <c r="D93" s="1">
        <v>2</v>
      </c>
      <c r="E93" s="1">
        <v>3</v>
      </c>
      <c r="F93" s="1">
        <v>5</v>
      </c>
      <c r="G93" s="1">
        <v>4</v>
      </c>
      <c r="H93" s="1">
        <v>4</v>
      </c>
      <c r="I93" s="1">
        <v>4</v>
      </c>
      <c r="J93" s="1">
        <v>5</v>
      </c>
      <c r="K93" s="1">
        <v>2</v>
      </c>
      <c r="L93" s="1">
        <v>1</v>
      </c>
      <c r="M93" s="1">
        <v>5</v>
      </c>
      <c r="N93" s="1">
        <v>2</v>
      </c>
      <c r="O93" s="1">
        <v>5</v>
      </c>
      <c r="P93" s="1">
        <v>5</v>
      </c>
      <c r="Q93" s="1">
        <v>5</v>
      </c>
      <c r="R93" s="1">
        <v>4</v>
      </c>
      <c r="S93" s="1">
        <v>3</v>
      </c>
      <c r="T93" s="1">
        <v>1</v>
      </c>
      <c r="U93" s="1">
        <v>2</v>
      </c>
      <c r="V93" s="1">
        <v>4</v>
      </c>
      <c r="W93" s="1">
        <v>4</v>
      </c>
      <c r="X93" s="1">
        <v>3</v>
      </c>
      <c r="Y93" s="1">
        <v>5</v>
      </c>
      <c r="Z93" s="1">
        <v>4</v>
      </c>
      <c r="AA93" s="1">
        <v>3</v>
      </c>
      <c r="AB93" s="1">
        <v>4</v>
      </c>
      <c r="AC93" s="1">
        <v>4</v>
      </c>
      <c r="AD93" s="1">
        <v>4</v>
      </c>
      <c r="AE93" s="1">
        <v>2</v>
      </c>
      <c r="AF93" s="1">
        <v>4</v>
      </c>
      <c r="AG93" s="1">
        <v>5</v>
      </c>
      <c r="AH93" s="1">
        <v>4</v>
      </c>
      <c r="AI93" s="1">
        <v>4</v>
      </c>
      <c r="AJ93" s="1">
        <v>3</v>
      </c>
      <c r="AK93" s="1">
        <v>5</v>
      </c>
      <c r="AL93" s="1">
        <v>3</v>
      </c>
      <c r="AM93" s="1">
        <v>3</v>
      </c>
      <c r="AN93" s="1">
        <v>5</v>
      </c>
      <c r="AO93" s="1">
        <v>5</v>
      </c>
      <c r="AP93" s="1">
        <v>5</v>
      </c>
      <c r="AQ93" s="1">
        <v>4</v>
      </c>
      <c r="AR93" s="1">
        <v>5</v>
      </c>
      <c r="AS93" s="1">
        <v>2</v>
      </c>
      <c r="AT93" s="1">
        <v>3</v>
      </c>
      <c r="AU93" s="1">
        <v>5</v>
      </c>
      <c r="AV93" s="1">
        <v>3</v>
      </c>
      <c r="AW93" s="1">
        <v>5</v>
      </c>
      <c r="AX93" s="1">
        <v>5</v>
      </c>
      <c r="AY93" s="1">
        <v>4</v>
      </c>
      <c r="AZ93" s="1">
        <v>4</v>
      </c>
      <c r="BA93" s="1">
        <v>4</v>
      </c>
      <c r="BB93" s="1">
        <v>1</v>
      </c>
      <c r="BC93" s="1">
        <v>5</v>
      </c>
      <c r="BD93" s="1">
        <v>5</v>
      </c>
      <c r="BE93" s="1" t="s">
        <v>2698</v>
      </c>
      <c r="BF93" s="1" t="s">
        <v>2699</v>
      </c>
      <c r="BG93" s="1" t="s">
        <v>2700</v>
      </c>
      <c r="BH93" s="1" t="s">
        <v>2701</v>
      </c>
      <c r="BI93" s="1" t="s">
        <v>2702</v>
      </c>
      <c r="BJ93" s="1" t="s">
        <v>2703</v>
      </c>
      <c r="BK93" s="1" t="s">
        <v>2704</v>
      </c>
      <c r="BL93" s="1" t="s">
        <v>2705</v>
      </c>
      <c r="BM93" s="1" t="s">
        <v>2706</v>
      </c>
      <c r="BN93" s="1" t="s">
        <v>2707</v>
      </c>
      <c r="BO93" s="1" t="s">
        <v>2708</v>
      </c>
      <c r="BP93" s="1" t="s">
        <v>2709</v>
      </c>
      <c r="BQ93" s="1" t="s">
        <v>2710</v>
      </c>
      <c r="BR93" s="1" t="s">
        <v>2711</v>
      </c>
      <c r="BS93" s="1" t="s">
        <v>2712</v>
      </c>
      <c r="BT93" s="1" t="s">
        <v>2713</v>
      </c>
      <c r="BU93" s="1" t="s">
        <v>2714</v>
      </c>
      <c r="BV93" s="1" t="s">
        <v>2715</v>
      </c>
      <c r="BW93" s="1" t="s">
        <v>2716</v>
      </c>
      <c r="BX93" s="1" t="s">
        <v>2717</v>
      </c>
      <c r="BY93" s="1" t="s">
        <v>2718</v>
      </c>
      <c r="BZ93" s="1" t="s">
        <v>2719</v>
      </c>
      <c r="CA93" s="1" t="s">
        <v>2720</v>
      </c>
      <c r="CB93" s="1" t="s">
        <v>2721</v>
      </c>
      <c r="CC93" s="1" t="s">
        <v>2722</v>
      </c>
      <c r="CD93" s="1" t="s">
        <v>2723</v>
      </c>
      <c r="CE93" s="1" t="s">
        <v>2724</v>
      </c>
      <c r="CF93" s="1" t="s">
        <v>2725</v>
      </c>
      <c r="CG93" s="1" t="s">
        <v>2726</v>
      </c>
    </row>
    <row r="94" spans="1:85" ht="12.75" x14ac:dyDescent="0.2">
      <c r="A94" s="14">
        <v>41981.452636099537</v>
      </c>
      <c r="B94" s="1">
        <v>4</v>
      </c>
      <c r="C94" s="1">
        <v>1</v>
      </c>
      <c r="D94" s="1">
        <v>3</v>
      </c>
      <c r="E94" s="1">
        <v>1</v>
      </c>
      <c r="F94" s="1">
        <v>4</v>
      </c>
      <c r="G94" s="1">
        <v>3</v>
      </c>
      <c r="H94" s="1">
        <v>4</v>
      </c>
      <c r="I94" s="1">
        <v>3</v>
      </c>
      <c r="J94" s="1">
        <v>4</v>
      </c>
      <c r="K94" s="1">
        <v>3</v>
      </c>
      <c r="L94" s="1">
        <v>2</v>
      </c>
      <c r="M94" s="1">
        <v>4</v>
      </c>
      <c r="N94" s="1">
        <v>2</v>
      </c>
      <c r="O94" s="1">
        <v>1</v>
      </c>
      <c r="P94" s="1">
        <v>2</v>
      </c>
      <c r="Q94" s="1">
        <v>3</v>
      </c>
      <c r="R94" s="1">
        <v>3</v>
      </c>
      <c r="S94" s="1">
        <v>4</v>
      </c>
      <c r="T94" s="1">
        <v>3</v>
      </c>
      <c r="U94" s="1">
        <v>3</v>
      </c>
      <c r="V94" s="1">
        <v>4</v>
      </c>
      <c r="W94" s="1" t="s">
        <v>2727</v>
      </c>
      <c r="X94" s="1">
        <v>2</v>
      </c>
      <c r="Y94" s="1">
        <v>4</v>
      </c>
      <c r="Z94" s="1">
        <v>3</v>
      </c>
      <c r="AA94" s="1">
        <v>4</v>
      </c>
      <c r="AB94" s="1">
        <v>3</v>
      </c>
      <c r="AC94" s="1">
        <v>4</v>
      </c>
      <c r="AD94" s="1">
        <v>4</v>
      </c>
      <c r="AE94" s="1">
        <v>2</v>
      </c>
      <c r="AF94" s="1">
        <v>3</v>
      </c>
      <c r="AG94" s="1">
        <v>4</v>
      </c>
      <c r="AH94" s="1">
        <v>4</v>
      </c>
      <c r="AI94" s="1">
        <v>4</v>
      </c>
      <c r="AJ94" s="1">
        <v>4</v>
      </c>
      <c r="AK94" s="1">
        <v>4</v>
      </c>
      <c r="AL94" s="1">
        <v>4</v>
      </c>
      <c r="AM94" s="1">
        <v>2</v>
      </c>
      <c r="AN94" s="1">
        <v>5</v>
      </c>
      <c r="AO94" s="1">
        <v>4</v>
      </c>
      <c r="AP94" s="1">
        <v>4</v>
      </c>
      <c r="AQ94" s="1">
        <v>4</v>
      </c>
      <c r="AR94" s="1">
        <v>4</v>
      </c>
      <c r="AS94" s="1">
        <v>4</v>
      </c>
      <c r="AT94" s="1">
        <v>3</v>
      </c>
      <c r="AU94" s="1">
        <v>2</v>
      </c>
      <c r="AV94" s="1">
        <v>2</v>
      </c>
      <c r="AW94" s="1">
        <v>1</v>
      </c>
      <c r="AX94" s="1">
        <v>3</v>
      </c>
      <c r="AY94" s="1">
        <v>3</v>
      </c>
      <c r="AZ94" s="1">
        <v>1</v>
      </c>
      <c r="BA94" s="1">
        <v>5</v>
      </c>
      <c r="BB94" s="1">
        <v>4</v>
      </c>
      <c r="BC94" s="1">
        <v>2</v>
      </c>
      <c r="BD94" s="1">
        <v>3</v>
      </c>
      <c r="BE94" s="1" t="s">
        <v>2728</v>
      </c>
      <c r="BF94" s="1" t="s">
        <v>2729</v>
      </c>
      <c r="BG94" s="1" t="s">
        <v>2730</v>
      </c>
      <c r="BH94" s="1" t="s">
        <v>2731</v>
      </c>
      <c r="BI94" s="1" t="s">
        <v>2732</v>
      </c>
      <c r="BJ94" s="1" t="s">
        <v>2733</v>
      </c>
      <c r="BK94" s="1" t="s">
        <v>2734</v>
      </c>
      <c r="BL94" s="1" t="s">
        <v>2735</v>
      </c>
      <c r="BM94" s="1" t="s">
        <v>2736</v>
      </c>
      <c r="BN94" s="1" t="s">
        <v>2737</v>
      </c>
      <c r="BO94" s="1" t="s">
        <v>2738</v>
      </c>
      <c r="BP94" s="1" t="s">
        <v>2739</v>
      </c>
      <c r="BQ94" s="1" t="s">
        <v>2740</v>
      </c>
      <c r="BR94" s="1" t="s">
        <v>2741</v>
      </c>
      <c r="BS94" s="1" t="s">
        <v>2742</v>
      </c>
      <c r="BT94" s="1" t="s">
        <v>2743</v>
      </c>
      <c r="BU94" s="1" t="s">
        <v>2744</v>
      </c>
      <c r="BV94" s="1" t="s">
        <v>2745</v>
      </c>
      <c r="BW94" s="1" t="s">
        <v>2746</v>
      </c>
      <c r="BX94" s="1" t="s">
        <v>2747</v>
      </c>
      <c r="BY94" s="1" t="s">
        <v>2748</v>
      </c>
      <c r="BZ94" s="1" t="s">
        <v>2749</v>
      </c>
      <c r="CA94" s="1" t="s">
        <v>2750</v>
      </c>
      <c r="CB94" s="1" t="s">
        <v>2751</v>
      </c>
      <c r="CC94" s="1" t="s">
        <v>2752</v>
      </c>
      <c r="CD94" s="1" t="s">
        <v>2753</v>
      </c>
      <c r="CE94" s="1" t="s">
        <v>2754</v>
      </c>
      <c r="CF94" s="1" t="s">
        <v>2755</v>
      </c>
      <c r="CG94" s="1" t="s">
        <v>2756</v>
      </c>
    </row>
    <row r="95" spans="1:85" ht="12.75" x14ac:dyDescent="0.2">
      <c r="A95" s="14">
        <v>41981.462460717594</v>
      </c>
      <c r="B95" s="1">
        <v>2</v>
      </c>
      <c r="C95" s="1">
        <v>4</v>
      </c>
      <c r="D95" s="1">
        <v>1</v>
      </c>
      <c r="E95" s="1">
        <v>1</v>
      </c>
      <c r="F95" s="1">
        <v>4</v>
      </c>
      <c r="G95" s="1">
        <v>1</v>
      </c>
      <c r="H95" s="1">
        <v>4</v>
      </c>
      <c r="I95" s="1">
        <v>2</v>
      </c>
      <c r="J95" s="1">
        <v>3</v>
      </c>
      <c r="K95" s="1">
        <v>2</v>
      </c>
      <c r="L95" s="1">
        <v>1</v>
      </c>
      <c r="M95" s="1">
        <v>5</v>
      </c>
      <c r="N95" s="1">
        <v>2</v>
      </c>
      <c r="O95" s="1">
        <v>3</v>
      </c>
      <c r="P95" s="1">
        <v>2</v>
      </c>
      <c r="Q95" s="1">
        <v>1</v>
      </c>
      <c r="R95" s="1">
        <v>5</v>
      </c>
      <c r="S95" s="1">
        <v>2</v>
      </c>
      <c r="T95" s="1">
        <v>1</v>
      </c>
      <c r="U95" s="1">
        <v>1</v>
      </c>
      <c r="V95" s="1">
        <v>2</v>
      </c>
      <c r="W95" s="1">
        <v>1</v>
      </c>
      <c r="X95" s="1">
        <v>1</v>
      </c>
      <c r="Y95" s="1">
        <v>1</v>
      </c>
      <c r="Z95" s="1">
        <v>1</v>
      </c>
      <c r="AA95" s="1">
        <v>2</v>
      </c>
      <c r="AB95" s="1">
        <v>1</v>
      </c>
      <c r="AC95" s="1">
        <v>3</v>
      </c>
      <c r="AD95" s="1">
        <v>1</v>
      </c>
      <c r="AE95" s="1">
        <v>1</v>
      </c>
      <c r="AF95" s="1">
        <v>2</v>
      </c>
      <c r="AG95" s="1">
        <v>4</v>
      </c>
      <c r="AH95" s="1">
        <v>1</v>
      </c>
      <c r="AI95" s="1">
        <v>3</v>
      </c>
      <c r="AJ95" s="1">
        <v>3</v>
      </c>
      <c r="AK95" s="1">
        <v>5</v>
      </c>
      <c r="AL95" s="1">
        <v>1</v>
      </c>
      <c r="AM95" s="1">
        <v>1</v>
      </c>
      <c r="AN95" s="1">
        <v>4</v>
      </c>
      <c r="AO95" s="1">
        <v>1</v>
      </c>
      <c r="AP95" s="1">
        <v>5</v>
      </c>
      <c r="AQ95" s="1">
        <v>3</v>
      </c>
      <c r="AR95" s="1">
        <v>2</v>
      </c>
      <c r="AS95" s="1">
        <v>2</v>
      </c>
      <c r="AT95" s="1">
        <v>1</v>
      </c>
      <c r="AU95" s="1">
        <v>5</v>
      </c>
      <c r="AV95" s="1">
        <v>2</v>
      </c>
      <c r="AW95" s="1">
        <v>3</v>
      </c>
      <c r="AX95" s="1">
        <v>1</v>
      </c>
      <c r="AY95" s="1">
        <v>2</v>
      </c>
      <c r="AZ95" s="1">
        <v>5</v>
      </c>
      <c r="BA95" s="1">
        <v>2</v>
      </c>
      <c r="BB95" s="1">
        <v>1</v>
      </c>
      <c r="BC95" s="1">
        <v>2</v>
      </c>
      <c r="BD95" s="1">
        <v>2</v>
      </c>
      <c r="BE95" s="1" t="s">
        <v>2757</v>
      </c>
      <c r="BF95" s="1" t="s">
        <v>2758</v>
      </c>
      <c r="BG95" s="1" t="s">
        <v>2759</v>
      </c>
      <c r="BH95" s="1" t="s">
        <v>2760</v>
      </c>
      <c r="BI95" s="1" t="s">
        <v>2761</v>
      </c>
      <c r="BJ95" s="1" t="s">
        <v>2762</v>
      </c>
      <c r="BK95" s="1" t="s">
        <v>2763</v>
      </c>
      <c r="BL95" s="1" t="s">
        <v>2764</v>
      </c>
      <c r="BM95" s="1" t="s">
        <v>2765</v>
      </c>
      <c r="BN95" s="1" t="s">
        <v>2766</v>
      </c>
      <c r="BO95" s="1" t="s">
        <v>2767</v>
      </c>
      <c r="BP95" s="1" t="s">
        <v>2768</v>
      </c>
      <c r="BQ95" s="1" t="s">
        <v>2769</v>
      </c>
      <c r="BR95" s="1" t="s">
        <v>2770</v>
      </c>
      <c r="BS95" s="1" t="s">
        <v>2771</v>
      </c>
      <c r="BT95" s="1" t="s">
        <v>2772</v>
      </c>
      <c r="BU95" s="1" t="s">
        <v>2773</v>
      </c>
      <c r="BY95" s="1" t="s">
        <v>2774</v>
      </c>
      <c r="BZ95" s="1" t="s">
        <v>2775</v>
      </c>
      <c r="CA95" s="1" t="s">
        <v>2776</v>
      </c>
      <c r="CB95" s="1" t="s">
        <v>2777</v>
      </c>
      <c r="CC95" s="1" t="s">
        <v>2778</v>
      </c>
      <c r="CD95" s="1" t="s">
        <v>2779</v>
      </c>
      <c r="CE95" s="1" t="s">
        <v>2780</v>
      </c>
      <c r="CF95" s="1" t="s">
        <v>2781</v>
      </c>
      <c r="CG95" s="1" t="s">
        <v>2782</v>
      </c>
    </row>
    <row r="96" spans="1:85" ht="12.75" x14ac:dyDescent="0.2">
      <c r="A96" s="14">
        <v>41981.475209004624</v>
      </c>
      <c r="B96" s="1">
        <v>4</v>
      </c>
      <c r="C96" s="1">
        <v>5</v>
      </c>
      <c r="D96" s="1">
        <v>4</v>
      </c>
      <c r="E96" s="1">
        <v>2</v>
      </c>
      <c r="F96" s="1">
        <v>5</v>
      </c>
      <c r="G96" s="1">
        <v>3</v>
      </c>
      <c r="H96" s="1">
        <v>5</v>
      </c>
      <c r="I96" s="1">
        <v>4</v>
      </c>
      <c r="J96" s="1">
        <v>4</v>
      </c>
      <c r="K96" s="1">
        <v>4</v>
      </c>
      <c r="L96" s="1">
        <v>3</v>
      </c>
      <c r="M96" s="1">
        <v>4</v>
      </c>
      <c r="N96" s="1">
        <v>3</v>
      </c>
      <c r="O96" s="1">
        <v>3</v>
      </c>
      <c r="P96" s="1">
        <v>4</v>
      </c>
      <c r="Q96" s="1">
        <v>5</v>
      </c>
      <c r="R96" s="1">
        <v>4</v>
      </c>
      <c r="S96" s="1">
        <v>5</v>
      </c>
      <c r="T96" s="1">
        <v>2</v>
      </c>
      <c r="U96" s="1">
        <v>2</v>
      </c>
      <c r="V96" s="1">
        <v>3</v>
      </c>
      <c r="W96" s="1">
        <v>5</v>
      </c>
      <c r="X96" s="1">
        <v>4</v>
      </c>
      <c r="Y96" s="1">
        <v>5</v>
      </c>
      <c r="Z96" s="1">
        <v>4</v>
      </c>
      <c r="AA96" s="1">
        <v>5</v>
      </c>
      <c r="AB96" s="1">
        <v>5</v>
      </c>
      <c r="AC96" s="1">
        <v>4</v>
      </c>
      <c r="AD96" s="1">
        <v>5</v>
      </c>
      <c r="AE96" s="1">
        <v>4</v>
      </c>
      <c r="AF96" s="1">
        <v>4</v>
      </c>
      <c r="AG96" s="1">
        <v>4</v>
      </c>
      <c r="AH96" s="1">
        <v>5</v>
      </c>
      <c r="AI96" s="1">
        <v>4</v>
      </c>
      <c r="AJ96" s="1">
        <v>4</v>
      </c>
      <c r="AK96" s="1">
        <v>5</v>
      </c>
      <c r="AL96" s="1">
        <v>4</v>
      </c>
      <c r="AM96" s="1">
        <v>3</v>
      </c>
      <c r="AN96" s="1">
        <v>5</v>
      </c>
      <c r="AO96" s="1">
        <v>4</v>
      </c>
      <c r="AP96" s="1">
        <v>4</v>
      </c>
      <c r="AQ96" s="1">
        <v>4</v>
      </c>
      <c r="AR96" s="1">
        <v>4</v>
      </c>
      <c r="AS96" s="1">
        <v>3</v>
      </c>
      <c r="AT96" s="1">
        <v>5</v>
      </c>
      <c r="AU96" s="1">
        <v>3</v>
      </c>
      <c r="AV96" s="1">
        <v>4</v>
      </c>
      <c r="AW96" s="1">
        <v>4</v>
      </c>
      <c r="AX96" s="1">
        <v>3</v>
      </c>
      <c r="AY96" s="1">
        <v>4</v>
      </c>
      <c r="AZ96" s="1">
        <v>4</v>
      </c>
      <c r="BA96" s="1">
        <v>4</v>
      </c>
      <c r="BB96" s="1">
        <v>2</v>
      </c>
      <c r="BC96" s="1">
        <v>2</v>
      </c>
      <c r="BD96" s="1">
        <v>4</v>
      </c>
      <c r="BE96" s="1" t="s">
        <v>2783</v>
      </c>
      <c r="BF96" s="1" t="s">
        <v>2784</v>
      </c>
      <c r="BG96" s="1" t="s">
        <v>2785</v>
      </c>
      <c r="BH96" s="1" t="s">
        <v>2786</v>
      </c>
      <c r="BI96" s="1" t="s">
        <v>2787</v>
      </c>
      <c r="BJ96" s="1" t="s">
        <v>2788</v>
      </c>
      <c r="BK96" s="1" t="s">
        <v>2789</v>
      </c>
      <c r="BL96" s="1" t="s">
        <v>2790</v>
      </c>
      <c r="BM96" s="1" t="s">
        <v>2791</v>
      </c>
      <c r="BN96" s="1" t="s">
        <v>2792</v>
      </c>
      <c r="BO96" s="1" t="s">
        <v>2793</v>
      </c>
      <c r="BP96" s="1" t="s">
        <v>2794</v>
      </c>
      <c r="BQ96" s="1" t="s">
        <v>2795</v>
      </c>
      <c r="BR96" s="1" t="s">
        <v>2796</v>
      </c>
      <c r="BS96" s="1" t="s">
        <v>2797</v>
      </c>
      <c r="BT96" s="1" t="s">
        <v>2798</v>
      </c>
      <c r="BU96" s="1" t="s">
        <v>2799</v>
      </c>
      <c r="BV96" s="1" t="s">
        <v>2800</v>
      </c>
      <c r="BW96" s="1" t="s">
        <v>2801</v>
      </c>
      <c r="BX96" s="1" t="s">
        <v>2802</v>
      </c>
      <c r="BY96" s="1" t="s">
        <v>2803</v>
      </c>
      <c r="BZ96" s="1" t="s">
        <v>2804</v>
      </c>
      <c r="CA96" s="1" t="s">
        <v>2805</v>
      </c>
      <c r="CB96" s="1" t="s">
        <v>2806</v>
      </c>
      <c r="CC96" s="1" t="s">
        <v>2807</v>
      </c>
      <c r="CD96" s="1" t="s">
        <v>2808</v>
      </c>
      <c r="CE96" s="1" t="s">
        <v>2809</v>
      </c>
      <c r="CF96" s="1" t="s">
        <v>2810</v>
      </c>
      <c r="CG96" s="1" t="s">
        <v>2811</v>
      </c>
    </row>
    <row r="97" spans="1:85" ht="12.75" x14ac:dyDescent="0.2">
      <c r="A97" s="14">
        <v>41981.489548055557</v>
      </c>
      <c r="B97" s="1">
        <v>2</v>
      </c>
      <c r="C97" s="1">
        <v>5</v>
      </c>
      <c r="D97" s="1">
        <v>3</v>
      </c>
      <c r="E97" s="1">
        <v>3</v>
      </c>
      <c r="F97" s="1">
        <v>4</v>
      </c>
      <c r="G97" s="1">
        <v>4</v>
      </c>
      <c r="H97" s="1">
        <v>3</v>
      </c>
      <c r="I97" s="1">
        <v>3</v>
      </c>
      <c r="J97" s="1">
        <v>2</v>
      </c>
      <c r="K97" s="1">
        <v>2</v>
      </c>
      <c r="L97" s="1">
        <v>2</v>
      </c>
      <c r="M97" s="1">
        <v>2</v>
      </c>
      <c r="N97" s="1">
        <v>2</v>
      </c>
      <c r="O97" s="1">
        <v>4</v>
      </c>
      <c r="P97" s="1">
        <v>3</v>
      </c>
      <c r="Q97" s="1">
        <v>5</v>
      </c>
      <c r="R97" s="1">
        <v>3</v>
      </c>
      <c r="S97" s="1">
        <v>4</v>
      </c>
      <c r="T97" s="1">
        <v>2</v>
      </c>
      <c r="U97" s="1">
        <v>3</v>
      </c>
      <c r="V97" s="1">
        <v>4</v>
      </c>
      <c r="W97" s="1">
        <v>4</v>
      </c>
      <c r="X97" s="1">
        <v>2</v>
      </c>
      <c r="Y97" s="1">
        <v>2</v>
      </c>
      <c r="Z97" s="1">
        <v>4</v>
      </c>
      <c r="AA97" s="1" t="s">
        <v>2812</v>
      </c>
      <c r="AB97" s="1">
        <v>2</v>
      </c>
      <c r="AC97" s="1">
        <v>2</v>
      </c>
      <c r="AD97" s="1">
        <v>1</v>
      </c>
      <c r="AE97" s="1">
        <v>3</v>
      </c>
      <c r="AF97" s="1">
        <v>2</v>
      </c>
      <c r="AG97" s="1">
        <v>5</v>
      </c>
      <c r="AH97" s="1">
        <v>4</v>
      </c>
      <c r="AI97" s="1">
        <v>1</v>
      </c>
      <c r="AJ97" s="1">
        <v>2</v>
      </c>
      <c r="AK97" s="1">
        <v>5</v>
      </c>
      <c r="AL97" s="1">
        <v>3</v>
      </c>
      <c r="AM97" s="1">
        <v>3</v>
      </c>
      <c r="AN97" s="1">
        <v>3</v>
      </c>
      <c r="AO97" s="1">
        <v>5</v>
      </c>
      <c r="AP97" s="1">
        <v>3</v>
      </c>
      <c r="AQ97" s="1">
        <v>4</v>
      </c>
      <c r="AR97" s="1">
        <v>1</v>
      </c>
      <c r="AS97" s="1">
        <v>1</v>
      </c>
      <c r="AT97" s="1">
        <v>3</v>
      </c>
      <c r="AU97" s="1">
        <v>2</v>
      </c>
      <c r="AV97" s="1">
        <v>1</v>
      </c>
      <c r="AW97" s="1">
        <v>4</v>
      </c>
      <c r="AX97" s="1">
        <v>4</v>
      </c>
      <c r="AY97" s="1">
        <v>5</v>
      </c>
      <c r="AZ97" s="1">
        <v>3</v>
      </c>
      <c r="BA97" s="1">
        <v>4</v>
      </c>
      <c r="BB97" s="1">
        <v>1</v>
      </c>
      <c r="BC97" s="1">
        <v>3</v>
      </c>
      <c r="BD97" s="1">
        <v>5</v>
      </c>
      <c r="BE97" s="1" t="s">
        <v>2813</v>
      </c>
      <c r="BF97" s="1" t="s">
        <v>2814</v>
      </c>
      <c r="BG97" s="1" t="s">
        <v>2815</v>
      </c>
      <c r="BH97" s="1" t="s">
        <v>2816</v>
      </c>
      <c r="BI97" s="1" t="s">
        <v>2817</v>
      </c>
      <c r="BJ97" s="1" t="s">
        <v>2818</v>
      </c>
      <c r="BK97" s="1" t="s">
        <v>2819</v>
      </c>
      <c r="BL97" s="1" t="s">
        <v>2820</v>
      </c>
      <c r="BM97" s="1" t="s">
        <v>2821</v>
      </c>
      <c r="BN97" s="1" t="s">
        <v>2822</v>
      </c>
      <c r="BO97" s="1" t="s">
        <v>2823</v>
      </c>
      <c r="BP97" s="1" t="s">
        <v>2824</v>
      </c>
      <c r="BQ97" s="1" t="s">
        <v>2825</v>
      </c>
      <c r="BR97" s="1" t="s">
        <v>2826</v>
      </c>
      <c r="BS97" s="1" t="s">
        <v>2827</v>
      </c>
      <c r="BT97" s="1" t="s">
        <v>2828</v>
      </c>
      <c r="BU97" s="1" t="s">
        <v>2829</v>
      </c>
      <c r="BV97" s="1" t="s">
        <v>2830</v>
      </c>
      <c r="BW97" s="1" t="s">
        <v>2831</v>
      </c>
      <c r="BX97" s="1" t="s">
        <v>2832</v>
      </c>
      <c r="BY97" s="1" t="s">
        <v>2833</v>
      </c>
      <c r="BZ97" s="1" t="s">
        <v>2834</v>
      </c>
      <c r="CA97" s="1" t="s">
        <v>2835</v>
      </c>
      <c r="CB97" s="1" t="s">
        <v>2836</v>
      </c>
      <c r="CC97" s="1" t="s">
        <v>2837</v>
      </c>
      <c r="CD97" s="1" t="s">
        <v>2838</v>
      </c>
      <c r="CE97" s="1" t="s">
        <v>2839</v>
      </c>
      <c r="CF97" s="1" t="s">
        <v>2840</v>
      </c>
      <c r="CG97" s="1" t="s">
        <v>2841</v>
      </c>
    </row>
    <row r="98" spans="1:85" ht="12.75" x14ac:dyDescent="0.2">
      <c r="A98" s="14">
        <v>41981.540515034721</v>
      </c>
      <c r="B98" s="1">
        <v>3</v>
      </c>
      <c r="C98" s="1">
        <v>5</v>
      </c>
      <c r="D98" s="1">
        <v>5</v>
      </c>
      <c r="E98" s="1">
        <v>2</v>
      </c>
      <c r="F98" s="1">
        <v>2</v>
      </c>
      <c r="G98" s="1">
        <v>3</v>
      </c>
      <c r="H98" s="1">
        <v>3</v>
      </c>
      <c r="I98" s="1">
        <v>4</v>
      </c>
      <c r="J98" s="1">
        <v>5</v>
      </c>
      <c r="K98" s="1">
        <v>4</v>
      </c>
      <c r="L98" s="1">
        <v>4</v>
      </c>
      <c r="M98" s="1">
        <v>5</v>
      </c>
      <c r="N98" s="1">
        <v>3</v>
      </c>
      <c r="O98" s="1">
        <v>5</v>
      </c>
      <c r="P98" s="1">
        <v>4</v>
      </c>
      <c r="Q98" s="1">
        <v>5</v>
      </c>
      <c r="R98" s="1">
        <v>4</v>
      </c>
      <c r="S98" s="1">
        <v>5</v>
      </c>
      <c r="T98" s="1">
        <v>3</v>
      </c>
      <c r="U98" s="1">
        <v>3</v>
      </c>
      <c r="V98" s="1">
        <v>5</v>
      </c>
      <c r="W98" s="1">
        <v>3</v>
      </c>
      <c r="X98" s="1">
        <v>3</v>
      </c>
      <c r="Y98" s="1">
        <v>4</v>
      </c>
      <c r="Z98" s="1">
        <v>5</v>
      </c>
      <c r="AA98" s="1">
        <v>5</v>
      </c>
      <c r="AB98" s="1">
        <v>4</v>
      </c>
      <c r="AC98" s="1">
        <v>3</v>
      </c>
      <c r="AD98" s="1">
        <v>4</v>
      </c>
      <c r="AE98" s="1">
        <v>5</v>
      </c>
      <c r="AF98" s="1">
        <v>5</v>
      </c>
      <c r="AG98" s="1">
        <v>5</v>
      </c>
      <c r="AH98" s="1">
        <v>5</v>
      </c>
      <c r="AI98" s="1">
        <v>3</v>
      </c>
      <c r="AJ98" s="1">
        <v>4</v>
      </c>
      <c r="AK98" s="1">
        <v>5</v>
      </c>
      <c r="AL98" s="1">
        <v>5</v>
      </c>
      <c r="AM98" s="1">
        <v>5</v>
      </c>
      <c r="AN98" s="1">
        <v>3</v>
      </c>
      <c r="AO98" s="1">
        <v>4</v>
      </c>
      <c r="AP98" s="1">
        <v>4</v>
      </c>
      <c r="AQ98" s="1">
        <v>5</v>
      </c>
      <c r="AR98" s="1">
        <v>5</v>
      </c>
      <c r="AS98" s="1">
        <v>4</v>
      </c>
      <c r="AT98" s="1">
        <v>5</v>
      </c>
      <c r="AU98" s="1">
        <v>3</v>
      </c>
      <c r="AV98" s="1">
        <v>4</v>
      </c>
      <c r="AW98" s="1">
        <v>5</v>
      </c>
      <c r="AX98" s="1">
        <v>4</v>
      </c>
      <c r="AY98" s="1">
        <v>5</v>
      </c>
      <c r="AZ98" s="1">
        <v>4</v>
      </c>
      <c r="BA98" s="1">
        <v>5</v>
      </c>
      <c r="BB98" s="1">
        <v>4</v>
      </c>
      <c r="BC98" s="1">
        <v>5</v>
      </c>
      <c r="BD98" s="1">
        <v>5</v>
      </c>
      <c r="BE98" s="1" t="s">
        <v>2842</v>
      </c>
      <c r="BF98" s="1" t="s">
        <v>2843</v>
      </c>
      <c r="BG98" s="1" t="s">
        <v>2844</v>
      </c>
      <c r="BH98" s="1" t="s">
        <v>2845</v>
      </c>
      <c r="BI98" s="1" t="s">
        <v>2846</v>
      </c>
      <c r="BJ98" s="1" t="s">
        <v>2847</v>
      </c>
      <c r="BK98" s="1" t="s">
        <v>2848</v>
      </c>
      <c r="BL98" s="1" t="s">
        <v>2849</v>
      </c>
      <c r="BM98" s="1" t="s">
        <v>2850</v>
      </c>
      <c r="BN98" s="1" t="s">
        <v>2851</v>
      </c>
      <c r="BO98" s="1" t="s">
        <v>2852</v>
      </c>
      <c r="BP98" s="1" t="s">
        <v>2853</v>
      </c>
      <c r="BQ98" s="1" t="s">
        <v>2854</v>
      </c>
      <c r="BR98" s="1" t="s">
        <v>2855</v>
      </c>
      <c r="BS98" s="1" t="s">
        <v>2856</v>
      </c>
      <c r="BT98" s="1" t="s">
        <v>2857</v>
      </c>
      <c r="BU98" s="1" t="s">
        <v>2858</v>
      </c>
      <c r="BY98" s="1" t="s">
        <v>2859</v>
      </c>
      <c r="BZ98" s="1" t="s">
        <v>2860</v>
      </c>
      <c r="CA98" s="1" t="s">
        <v>2861</v>
      </c>
      <c r="CB98" s="1" t="s">
        <v>2862</v>
      </c>
      <c r="CC98" s="1" t="s">
        <v>2863</v>
      </c>
      <c r="CD98" s="1" t="s">
        <v>2864</v>
      </c>
      <c r="CE98" s="1" t="s">
        <v>2865</v>
      </c>
      <c r="CF98" s="1" t="s">
        <v>2866</v>
      </c>
      <c r="CG98" s="1" t="s">
        <v>2867</v>
      </c>
    </row>
    <row r="99" spans="1:85" ht="12.75" x14ac:dyDescent="0.2">
      <c r="A99" s="14">
        <v>41981.549612604162</v>
      </c>
      <c r="B99" s="1">
        <v>2</v>
      </c>
      <c r="C99" s="1">
        <v>3</v>
      </c>
      <c r="D99" s="1">
        <v>2</v>
      </c>
      <c r="E99" s="1">
        <v>4</v>
      </c>
      <c r="F99" s="1">
        <v>3</v>
      </c>
      <c r="G99" s="1">
        <v>2</v>
      </c>
      <c r="H99" s="1">
        <v>2</v>
      </c>
      <c r="I99" s="1">
        <v>1</v>
      </c>
      <c r="J99" s="1">
        <v>3</v>
      </c>
      <c r="K99" s="1">
        <v>5</v>
      </c>
      <c r="L99" s="1">
        <v>5</v>
      </c>
      <c r="M99" s="1">
        <v>4</v>
      </c>
      <c r="N99" s="1">
        <v>1</v>
      </c>
      <c r="O99" s="1">
        <v>4</v>
      </c>
      <c r="P99" s="1">
        <v>3</v>
      </c>
      <c r="Q99" s="1">
        <v>4</v>
      </c>
      <c r="R99" s="1">
        <v>2</v>
      </c>
      <c r="S99" s="1">
        <v>3</v>
      </c>
      <c r="T99" s="1">
        <v>2</v>
      </c>
      <c r="U99" s="1">
        <v>3</v>
      </c>
      <c r="V99" s="1">
        <v>4</v>
      </c>
      <c r="W99" s="1">
        <v>5</v>
      </c>
      <c r="X99" s="1">
        <v>2</v>
      </c>
      <c r="Y99" s="1">
        <v>4</v>
      </c>
      <c r="Z99" s="1">
        <v>4</v>
      </c>
      <c r="AA99" s="1">
        <v>3</v>
      </c>
      <c r="AB99" s="1">
        <v>3</v>
      </c>
      <c r="AC99" s="1">
        <v>3</v>
      </c>
      <c r="AD99" s="1">
        <v>3</v>
      </c>
      <c r="AE99" s="1">
        <v>3</v>
      </c>
      <c r="AF99" s="1">
        <v>5</v>
      </c>
      <c r="AG99" s="1">
        <v>5</v>
      </c>
      <c r="AH99" s="1">
        <v>2</v>
      </c>
      <c r="AI99" s="1">
        <v>3</v>
      </c>
      <c r="AJ99" s="1">
        <v>2</v>
      </c>
      <c r="AK99" s="1">
        <v>2</v>
      </c>
      <c r="AL99" s="1">
        <v>3</v>
      </c>
      <c r="AM99" s="1">
        <v>4</v>
      </c>
      <c r="AN99" s="1">
        <v>4</v>
      </c>
      <c r="AO99" s="1">
        <v>1</v>
      </c>
      <c r="AP99" s="1">
        <v>1</v>
      </c>
      <c r="AQ99" s="1">
        <v>1</v>
      </c>
      <c r="AR99" s="1">
        <v>3</v>
      </c>
      <c r="AS99" s="1">
        <v>4</v>
      </c>
      <c r="AT99" s="1">
        <v>4</v>
      </c>
      <c r="AU99" s="1">
        <v>3</v>
      </c>
      <c r="AV99" s="1">
        <v>1</v>
      </c>
      <c r="AW99" s="1">
        <v>3</v>
      </c>
      <c r="AX99" s="1">
        <v>2</v>
      </c>
      <c r="AY99" s="1">
        <v>4</v>
      </c>
      <c r="AZ99" s="1">
        <v>1</v>
      </c>
      <c r="BA99" s="1">
        <v>4</v>
      </c>
      <c r="BB99" s="1">
        <v>2</v>
      </c>
      <c r="BC99" s="1">
        <v>3</v>
      </c>
      <c r="BD99" s="1">
        <v>2</v>
      </c>
      <c r="BE99" s="1" t="s">
        <v>2868</v>
      </c>
      <c r="BF99" s="1" t="s">
        <v>2869</v>
      </c>
      <c r="BG99" s="1" t="s">
        <v>2870</v>
      </c>
      <c r="BH99" s="1" t="s">
        <v>2871</v>
      </c>
      <c r="BI99" s="1" t="s">
        <v>2872</v>
      </c>
      <c r="BJ99" s="1" t="s">
        <v>2873</v>
      </c>
      <c r="BK99" s="1" t="s">
        <v>2874</v>
      </c>
      <c r="BL99" s="1" t="s">
        <v>2875</v>
      </c>
      <c r="BM99" s="1" t="s">
        <v>2876</v>
      </c>
      <c r="BN99" s="1" t="s">
        <v>2877</v>
      </c>
      <c r="BO99" s="1" t="s">
        <v>2878</v>
      </c>
      <c r="BP99" s="1" t="s">
        <v>2879</v>
      </c>
      <c r="BQ99" s="1" t="s">
        <v>2880</v>
      </c>
      <c r="BR99" s="1" t="s">
        <v>2881</v>
      </c>
      <c r="BS99" s="1" t="s">
        <v>2882</v>
      </c>
      <c r="BT99" s="1" t="s">
        <v>2883</v>
      </c>
      <c r="BU99" s="1" t="s">
        <v>2884</v>
      </c>
      <c r="BY99" s="1" t="s">
        <v>2885</v>
      </c>
      <c r="BZ99" s="1" t="s">
        <v>2886</v>
      </c>
      <c r="CA99" s="1" t="s">
        <v>2887</v>
      </c>
      <c r="CB99" s="1" t="s">
        <v>2888</v>
      </c>
      <c r="CC99" s="1" t="s">
        <v>2889</v>
      </c>
      <c r="CD99" s="1" t="s">
        <v>2890</v>
      </c>
      <c r="CE99" s="1" t="s">
        <v>2891</v>
      </c>
      <c r="CF99" s="1" t="s">
        <v>2892</v>
      </c>
      <c r="CG99" s="1" t="s">
        <v>2893</v>
      </c>
    </row>
    <row r="100" spans="1:85" ht="12.75" x14ac:dyDescent="0.2">
      <c r="A100" s="14">
        <v>41981.571245925923</v>
      </c>
      <c r="B100" s="1">
        <v>2</v>
      </c>
      <c r="C100" s="1">
        <v>3</v>
      </c>
      <c r="D100" s="1">
        <v>1</v>
      </c>
      <c r="E100" s="1">
        <v>1</v>
      </c>
      <c r="F100" s="1">
        <v>5</v>
      </c>
      <c r="G100" s="1">
        <v>1</v>
      </c>
      <c r="H100" s="1">
        <v>3</v>
      </c>
      <c r="I100" s="1">
        <v>1</v>
      </c>
      <c r="J100" s="1">
        <v>5</v>
      </c>
      <c r="K100" s="1">
        <v>1</v>
      </c>
      <c r="L100" s="1">
        <v>3</v>
      </c>
      <c r="M100" s="1">
        <v>1</v>
      </c>
      <c r="N100" s="1">
        <v>2</v>
      </c>
      <c r="O100" s="1">
        <v>1</v>
      </c>
      <c r="P100" s="1">
        <v>1</v>
      </c>
      <c r="Q100" s="1">
        <v>1</v>
      </c>
      <c r="R100" s="1">
        <v>1</v>
      </c>
      <c r="S100" s="1">
        <v>3</v>
      </c>
      <c r="T100" s="1">
        <v>1</v>
      </c>
      <c r="U100" s="1">
        <v>1</v>
      </c>
      <c r="V100" s="1">
        <v>4</v>
      </c>
      <c r="W100" s="1">
        <v>4</v>
      </c>
      <c r="X100" s="1" t="s">
        <v>2894</v>
      </c>
      <c r="Y100" s="1" t="s">
        <v>2895</v>
      </c>
      <c r="Z100" s="1">
        <v>4</v>
      </c>
      <c r="AA100" s="1" t="s">
        <v>2896</v>
      </c>
      <c r="AB100" s="1" t="s">
        <v>2897</v>
      </c>
      <c r="AC100" s="1">
        <v>5</v>
      </c>
      <c r="AD100" s="1">
        <v>2</v>
      </c>
      <c r="AE100" s="1">
        <v>1</v>
      </c>
      <c r="AF100" s="1">
        <v>4</v>
      </c>
      <c r="AG100" s="1">
        <v>4</v>
      </c>
      <c r="AH100" s="1">
        <v>3</v>
      </c>
      <c r="AI100" s="1" t="s">
        <v>2898</v>
      </c>
      <c r="AJ100" s="1">
        <v>2</v>
      </c>
      <c r="AK100" s="1">
        <v>3</v>
      </c>
      <c r="AL100" s="1">
        <v>1</v>
      </c>
      <c r="AM100" s="1">
        <v>1</v>
      </c>
      <c r="AN100" s="1">
        <v>5</v>
      </c>
      <c r="AO100" s="1">
        <v>1</v>
      </c>
      <c r="AP100" s="1">
        <v>5</v>
      </c>
      <c r="AQ100" s="1">
        <v>2</v>
      </c>
      <c r="AR100" s="1">
        <v>5</v>
      </c>
      <c r="AS100" s="1">
        <v>1</v>
      </c>
      <c r="AT100" s="1">
        <v>3</v>
      </c>
      <c r="AU100" s="1">
        <v>1</v>
      </c>
      <c r="AV100" s="1">
        <v>2</v>
      </c>
      <c r="AW100" s="1">
        <v>1</v>
      </c>
      <c r="AX100" s="1">
        <v>1</v>
      </c>
      <c r="AY100" s="1">
        <v>1</v>
      </c>
      <c r="AZ100" s="1">
        <v>1</v>
      </c>
      <c r="BA100" s="1">
        <v>4</v>
      </c>
      <c r="BB100" s="1">
        <v>1</v>
      </c>
      <c r="BC100" s="1">
        <v>1</v>
      </c>
      <c r="BD100" s="1">
        <v>3</v>
      </c>
      <c r="BE100" s="1" t="s">
        <v>2899</v>
      </c>
      <c r="BF100" s="1" t="s">
        <v>2900</v>
      </c>
      <c r="BG100" s="1" t="s">
        <v>2901</v>
      </c>
      <c r="BH100" s="1" t="s">
        <v>2902</v>
      </c>
      <c r="BI100" s="1" t="s">
        <v>2903</v>
      </c>
      <c r="BJ100" s="1" t="s">
        <v>2904</v>
      </c>
      <c r="BK100" s="1" t="s">
        <v>2905</v>
      </c>
      <c r="BL100" s="1" t="s">
        <v>2906</v>
      </c>
      <c r="BM100" s="1" t="s">
        <v>2907</v>
      </c>
      <c r="BN100" s="1" t="s">
        <v>2908</v>
      </c>
      <c r="BO100" s="1" t="s">
        <v>2909</v>
      </c>
      <c r="BP100" s="1" t="s">
        <v>2910</v>
      </c>
      <c r="BQ100" s="1" t="s">
        <v>2911</v>
      </c>
      <c r="BR100" s="1" t="s">
        <v>2912</v>
      </c>
      <c r="BS100" s="1" t="s">
        <v>2913</v>
      </c>
      <c r="BT100" s="1" t="s">
        <v>2914</v>
      </c>
      <c r="BU100" s="1" t="s">
        <v>2915</v>
      </c>
      <c r="BV100" s="1" t="s">
        <v>2916</v>
      </c>
      <c r="BW100" s="1" t="s">
        <v>2917</v>
      </c>
      <c r="BX100" s="1" t="s">
        <v>2918</v>
      </c>
      <c r="BY100" s="1" t="s">
        <v>2919</v>
      </c>
      <c r="BZ100" s="1" t="s">
        <v>2920</v>
      </c>
      <c r="CA100" s="1" t="s">
        <v>2921</v>
      </c>
      <c r="CB100" s="1" t="s">
        <v>2922</v>
      </c>
      <c r="CC100" s="1" t="s">
        <v>2923</v>
      </c>
      <c r="CD100" s="1" t="s">
        <v>2924</v>
      </c>
      <c r="CE100" s="1" t="s">
        <v>2925</v>
      </c>
      <c r="CF100" s="1" t="s">
        <v>2926</v>
      </c>
      <c r="CG100" s="1" t="s">
        <v>2927</v>
      </c>
    </row>
    <row r="101" spans="1:85" ht="12.75" x14ac:dyDescent="0.2">
      <c r="A101" s="14">
        <v>41981.630710879632</v>
      </c>
      <c r="B101" s="1">
        <v>3</v>
      </c>
      <c r="C101" s="1">
        <v>5</v>
      </c>
      <c r="D101" s="1">
        <v>1</v>
      </c>
      <c r="E101" s="1">
        <v>2</v>
      </c>
      <c r="F101" s="1">
        <v>4</v>
      </c>
      <c r="G101" s="1">
        <v>3</v>
      </c>
      <c r="H101" s="1">
        <v>3</v>
      </c>
      <c r="I101" s="1">
        <v>3</v>
      </c>
      <c r="J101" s="1">
        <v>3</v>
      </c>
      <c r="K101" s="1">
        <v>4</v>
      </c>
      <c r="L101" s="1">
        <v>5</v>
      </c>
      <c r="M101" s="1">
        <v>3</v>
      </c>
      <c r="N101" s="1">
        <v>1</v>
      </c>
      <c r="O101" s="1">
        <v>2</v>
      </c>
      <c r="P101" s="1">
        <v>3</v>
      </c>
      <c r="Q101" s="1">
        <v>2</v>
      </c>
      <c r="R101" s="1">
        <v>2</v>
      </c>
      <c r="S101" s="1">
        <v>4</v>
      </c>
      <c r="T101" s="1">
        <v>2</v>
      </c>
      <c r="U101" s="1">
        <v>3</v>
      </c>
      <c r="V101" s="1">
        <v>5</v>
      </c>
      <c r="W101" s="1">
        <v>2</v>
      </c>
      <c r="X101" s="1">
        <v>2</v>
      </c>
      <c r="Y101" s="1">
        <v>4</v>
      </c>
      <c r="Z101" s="1">
        <v>2</v>
      </c>
      <c r="AA101" s="1">
        <v>4</v>
      </c>
      <c r="AB101" s="1">
        <v>2</v>
      </c>
      <c r="AC101" s="1">
        <v>4</v>
      </c>
      <c r="AD101" s="1">
        <v>4</v>
      </c>
      <c r="AE101" s="1">
        <v>4</v>
      </c>
      <c r="AF101" s="1">
        <v>3</v>
      </c>
      <c r="AG101" s="1">
        <v>4</v>
      </c>
      <c r="AH101" s="1">
        <v>3</v>
      </c>
      <c r="AI101" s="1">
        <v>3</v>
      </c>
      <c r="AJ101" s="1">
        <v>3</v>
      </c>
      <c r="AK101" s="1">
        <v>5</v>
      </c>
      <c r="AL101" s="1">
        <v>1</v>
      </c>
      <c r="AM101" s="1">
        <v>4</v>
      </c>
      <c r="AN101" s="1">
        <v>3</v>
      </c>
      <c r="AO101" s="1">
        <v>2</v>
      </c>
      <c r="AP101" s="1">
        <v>3</v>
      </c>
      <c r="AQ101" s="1">
        <v>2</v>
      </c>
      <c r="AR101" s="1">
        <v>4</v>
      </c>
      <c r="AS101" s="1">
        <v>5</v>
      </c>
      <c r="AT101" s="1">
        <v>5</v>
      </c>
      <c r="AU101" s="1">
        <v>4</v>
      </c>
      <c r="AV101" s="1">
        <v>1</v>
      </c>
      <c r="AW101" s="1">
        <v>2</v>
      </c>
      <c r="AX101" s="1">
        <v>3</v>
      </c>
      <c r="AY101" s="1">
        <v>3</v>
      </c>
      <c r="AZ101" s="1">
        <v>2</v>
      </c>
      <c r="BA101" s="1">
        <v>4</v>
      </c>
      <c r="BB101" s="1">
        <v>3</v>
      </c>
      <c r="BC101" s="1">
        <v>3</v>
      </c>
      <c r="BD101" s="1">
        <v>4</v>
      </c>
      <c r="BE101" s="1" t="s">
        <v>2928</v>
      </c>
      <c r="BF101" s="1" t="s">
        <v>2929</v>
      </c>
      <c r="BG101" s="1" t="s">
        <v>2930</v>
      </c>
      <c r="BH101" s="1" t="s">
        <v>2931</v>
      </c>
      <c r="BI101" s="1" t="s">
        <v>2932</v>
      </c>
      <c r="BJ101" s="1" t="s">
        <v>2933</v>
      </c>
      <c r="BK101" s="1" t="s">
        <v>2934</v>
      </c>
      <c r="BL101" s="1" t="s">
        <v>2935</v>
      </c>
      <c r="BM101" s="1" t="s">
        <v>2936</v>
      </c>
      <c r="BN101" s="1" t="s">
        <v>2937</v>
      </c>
      <c r="BO101" s="1" t="s">
        <v>2938</v>
      </c>
      <c r="BP101" s="1" t="s">
        <v>2939</v>
      </c>
      <c r="BQ101" s="1" t="s">
        <v>2940</v>
      </c>
      <c r="BR101" s="1" t="s">
        <v>2941</v>
      </c>
      <c r="BS101" s="1" t="s">
        <v>2942</v>
      </c>
      <c r="BT101" s="1" t="s">
        <v>2943</v>
      </c>
      <c r="BU101" s="1" t="s">
        <v>2944</v>
      </c>
      <c r="BV101" s="1" t="s">
        <v>2945</v>
      </c>
      <c r="BW101" s="1" t="s">
        <v>2946</v>
      </c>
      <c r="BX101" s="1" t="s">
        <v>2947</v>
      </c>
      <c r="BY101" s="1" t="s">
        <v>2948</v>
      </c>
      <c r="BZ101" s="1" t="s">
        <v>2949</v>
      </c>
      <c r="CA101" s="1" t="s">
        <v>2950</v>
      </c>
      <c r="CB101" s="1" t="s">
        <v>2951</v>
      </c>
      <c r="CC101" s="1" t="s">
        <v>2952</v>
      </c>
      <c r="CD101" s="1" t="s">
        <v>2953</v>
      </c>
      <c r="CE101" s="1" t="s">
        <v>2954</v>
      </c>
      <c r="CF101" s="1" t="s">
        <v>2955</v>
      </c>
      <c r="CG101" s="1" t="s">
        <v>2956</v>
      </c>
    </row>
    <row r="102" spans="1:85" ht="12.75" x14ac:dyDescent="0.2">
      <c r="A102" s="14">
        <v>41981.67439990741</v>
      </c>
      <c r="B102" s="1">
        <v>4</v>
      </c>
      <c r="C102" s="1">
        <v>5</v>
      </c>
      <c r="D102" s="1">
        <v>4</v>
      </c>
      <c r="E102" s="1">
        <v>5</v>
      </c>
      <c r="F102" s="1">
        <v>4</v>
      </c>
      <c r="G102" s="1">
        <v>3</v>
      </c>
      <c r="H102" s="1">
        <v>5</v>
      </c>
      <c r="I102" s="1">
        <v>4</v>
      </c>
      <c r="J102" s="1">
        <v>5</v>
      </c>
      <c r="K102" s="1">
        <v>5</v>
      </c>
      <c r="L102" s="1">
        <v>3</v>
      </c>
      <c r="M102" s="1">
        <v>2</v>
      </c>
      <c r="N102" s="1">
        <v>3</v>
      </c>
      <c r="O102" s="1">
        <v>4</v>
      </c>
      <c r="P102" s="1">
        <v>4</v>
      </c>
      <c r="Q102" s="1">
        <v>5</v>
      </c>
      <c r="R102" s="1">
        <v>2</v>
      </c>
      <c r="S102" s="1">
        <v>4</v>
      </c>
      <c r="T102" s="1">
        <v>3</v>
      </c>
      <c r="U102" s="1">
        <v>3</v>
      </c>
      <c r="V102" s="1">
        <v>4</v>
      </c>
      <c r="W102" s="1">
        <v>3</v>
      </c>
      <c r="X102" s="1">
        <v>5</v>
      </c>
      <c r="Y102" s="1">
        <v>4</v>
      </c>
      <c r="Z102" s="1">
        <v>5</v>
      </c>
      <c r="AA102" s="1">
        <v>4</v>
      </c>
      <c r="AB102" s="1">
        <v>5</v>
      </c>
      <c r="AC102" s="1">
        <v>2</v>
      </c>
      <c r="AD102" s="1">
        <v>4</v>
      </c>
      <c r="AE102" s="1">
        <v>5</v>
      </c>
      <c r="AF102" s="1">
        <v>5</v>
      </c>
      <c r="AG102" s="1">
        <v>5</v>
      </c>
      <c r="AH102" s="1">
        <v>4</v>
      </c>
      <c r="AI102" s="1">
        <v>2</v>
      </c>
      <c r="AJ102" s="1">
        <v>4</v>
      </c>
      <c r="AK102" s="1">
        <v>5</v>
      </c>
      <c r="AL102" s="1">
        <v>5</v>
      </c>
      <c r="AM102" s="1">
        <v>5</v>
      </c>
      <c r="AN102" s="1">
        <v>4</v>
      </c>
      <c r="AO102" s="1">
        <v>3</v>
      </c>
      <c r="AP102" s="1">
        <v>4</v>
      </c>
      <c r="AQ102" s="1">
        <v>4</v>
      </c>
      <c r="AR102" s="1">
        <v>5</v>
      </c>
      <c r="AS102" s="1">
        <v>5</v>
      </c>
      <c r="AT102" s="1">
        <v>5</v>
      </c>
      <c r="AU102" s="1">
        <v>2</v>
      </c>
      <c r="AV102" s="1">
        <v>2</v>
      </c>
      <c r="AW102" s="1">
        <v>4</v>
      </c>
      <c r="AX102" s="1">
        <v>4</v>
      </c>
      <c r="AY102" s="1">
        <v>4</v>
      </c>
      <c r="AZ102" s="1">
        <v>2</v>
      </c>
      <c r="BA102" s="1">
        <v>4</v>
      </c>
      <c r="BB102" s="1">
        <v>4</v>
      </c>
      <c r="BC102" s="1">
        <v>3</v>
      </c>
      <c r="BD102" s="1">
        <v>4</v>
      </c>
      <c r="BE102" s="1" t="s">
        <v>2957</v>
      </c>
      <c r="BF102" s="1" t="s">
        <v>2958</v>
      </c>
      <c r="BG102" s="1" t="s">
        <v>2959</v>
      </c>
      <c r="BH102" s="1" t="s">
        <v>2960</v>
      </c>
      <c r="BI102" s="1" t="s">
        <v>2961</v>
      </c>
      <c r="BJ102" s="1" t="s">
        <v>2962</v>
      </c>
      <c r="BK102" s="1" t="s">
        <v>2963</v>
      </c>
      <c r="BL102" s="1" t="s">
        <v>2964</v>
      </c>
      <c r="BM102" s="1" t="s">
        <v>2965</v>
      </c>
      <c r="BN102" s="1" t="s">
        <v>2966</v>
      </c>
      <c r="BO102" s="1" t="s">
        <v>2967</v>
      </c>
      <c r="BP102" s="1" t="s">
        <v>2968</v>
      </c>
      <c r="BQ102" s="1" t="s">
        <v>2969</v>
      </c>
      <c r="BR102" s="1" t="s">
        <v>2970</v>
      </c>
      <c r="BS102" s="1" t="s">
        <v>2971</v>
      </c>
      <c r="BT102" s="1" t="s">
        <v>2972</v>
      </c>
      <c r="BU102" s="1" t="s">
        <v>2973</v>
      </c>
      <c r="BV102" s="1" t="s">
        <v>2974</v>
      </c>
      <c r="BW102" s="1" t="s">
        <v>2975</v>
      </c>
      <c r="BX102" s="1" t="s">
        <v>2976</v>
      </c>
      <c r="BY102" s="1" t="s">
        <v>2977</v>
      </c>
      <c r="BZ102" s="1" t="s">
        <v>2978</v>
      </c>
      <c r="CA102" s="1" t="s">
        <v>2979</v>
      </c>
      <c r="CB102" s="1" t="s">
        <v>2980</v>
      </c>
      <c r="CC102" s="1" t="s">
        <v>2981</v>
      </c>
      <c r="CD102" s="1" t="s">
        <v>2982</v>
      </c>
      <c r="CE102" s="1" t="s">
        <v>2983</v>
      </c>
      <c r="CF102" s="1" t="s">
        <v>2984</v>
      </c>
      <c r="CG102" s="1" t="s">
        <v>2985</v>
      </c>
    </row>
    <row r="103" spans="1:85" ht="12.75" x14ac:dyDescent="0.2">
      <c r="A103" s="14">
        <v>41981.677549363427</v>
      </c>
      <c r="B103" s="1">
        <v>4</v>
      </c>
      <c r="C103" s="1">
        <v>4</v>
      </c>
      <c r="D103" s="1">
        <v>4</v>
      </c>
      <c r="E103" s="1">
        <v>4</v>
      </c>
      <c r="F103" s="1">
        <v>4</v>
      </c>
      <c r="G103" s="1">
        <v>3</v>
      </c>
      <c r="H103" s="1">
        <v>4</v>
      </c>
      <c r="I103" s="1">
        <v>2</v>
      </c>
      <c r="J103" s="1">
        <v>4</v>
      </c>
      <c r="K103" s="1">
        <v>4</v>
      </c>
      <c r="L103" s="1">
        <v>2</v>
      </c>
      <c r="M103" s="1">
        <v>4</v>
      </c>
      <c r="N103" s="1">
        <v>3</v>
      </c>
      <c r="O103" s="1">
        <v>4</v>
      </c>
      <c r="P103" s="1">
        <v>4</v>
      </c>
      <c r="Q103" s="1">
        <v>4</v>
      </c>
      <c r="R103" s="1">
        <v>2</v>
      </c>
      <c r="S103" s="1">
        <v>4</v>
      </c>
      <c r="T103" s="1">
        <v>3</v>
      </c>
      <c r="U103" s="1">
        <v>4</v>
      </c>
      <c r="V103" s="1">
        <v>4</v>
      </c>
      <c r="W103" s="1">
        <v>3</v>
      </c>
      <c r="X103" s="1">
        <v>3</v>
      </c>
      <c r="Y103" s="1">
        <v>4</v>
      </c>
      <c r="Z103" s="1">
        <v>4</v>
      </c>
      <c r="AA103" s="1">
        <v>4</v>
      </c>
      <c r="AB103" s="1">
        <v>3</v>
      </c>
      <c r="AC103" s="1">
        <v>3</v>
      </c>
      <c r="AD103" s="1">
        <v>3</v>
      </c>
      <c r="AE103" s="1">
        <v>3</v>
      </c>
      <c r="AF103" s="1">
        <v>4</v>
      </c>
      <c r="AG103" s="1">
        <v>4</v>
      </c>
      <c r="AH103" s="1">
        <v>3</v>
      </c>
      <c r="AI103" s="1">
        <v>3</v>
      </c>
      <c r="AJ103" s="1">
        <v>4</v>
      </c>
      <c r="AK103" s="1">
        <v>5</v>
      </c>
      <c r="AL103" s="1">
        <v>4</v>
      </c>
      <c r="AM103" s="1">
        <v>5</v>
      </c>
      <c r="AN103" s="1">
        <v>5</v>
      </c>
      <c r="AO103" s="1">
        <v>3</v>
      </c>
      <c r="AP103" s="1">
        <v>5</v>
      </c>
      <c r="AQ103" s="1">
        <v>4</v>
      </c>
      <c r="AR103" s="1">
        <v>4</v>
      </c>
      <c r="AS103" s="1">
        <v>4</v>
      </c>
      <c r="AT103" s="1">
        <v>3</v>
      </c>
      <c r="AU103" s="1">
        <v>4</v>
      </c>
      <c r="AV103" s="1">
        <v>3</v>
      </c>
      <c r="AW103" s="1">
        <v>5</v>
      </c>
      <c r="AX103" s="1">
        <v>5</v>
      </c>
      <c r="AY103" s="1">
        <v>4</v>
      </c>
      <c r="AZ103" s="1">
        <v>3</v>
      </c>
      <c r="BA103" s="1">
        <v>5</v>
      </c>
      <c r="BB103" s="1">
        <v>3</v>
      </c>
      <c r="BC103" s="1">
        <v>5</v>
      </c>
      <c r="BD103" s="1">
        <v>4</v>
      </c>
      <c r="BE103" s="1" t="s">
        <v>2986</v>
      </c>
      <c r="BF103" s="1" t="s">
        <v>2987</v>
      </c>
      <c r="BG103" s="1" t="s">
        <v>2988</v>
      </c>
      <c r="BH103" s="1" t="s">
        <v>2989</v>
      </c>
      <c r="BI103" s="1" t="s">
        <v>2990</v>
      </c>
      <c r="BJ103" s="1" t="s">
        <v>2991</v>
      </c>
      <c r="BK103" s="1" t="s">
        <v>2992</v>
      </c>
      <c r="BL103" s="1" t="s">
        <v>2993</v>
      </c>
      <c r="BM103" s="1" t="s">
        <v>2994</v>
      </c>
      <c r="BN103" s="1" t="s">
        <v>2995</v>
      </c>
      <c r="BO103" s="1" t="s">
        <v>2996</v>
      </c>
      <c r="BP103" s="1" t="s">
        <v>2997</v>
      </c>
      <c r="BQ103" s="1" t="s">
        <v>2998</v>
      </c>
      <c r="BR103" s="1" t="s">
        <v>2999</v>
      </c>
      <c r="BS103" s="1" t="s">
        <v>3000</v>
      </c>
      <c r="BT103" s="1" t="s">
        <v>3001</v>
      </c>
      <c r="BU103" s="1" t="s">
        <v>3002</v>
      </c>
      <c r="BY103" s="1" t="s">
        <v>3003</v>
      </c>
      <c r="BZ103" s="1" t="s">
        <v>3004</v>
      </c>
      <c r="CA103" s="1" t="s">
        <v>3005</v>
      </c>
      <c r="CB103" s="1" t="s">
        <v>3006</v>
      </c>
      <c r="CC103" s="1" t="s">
        <v>3007</v>
      </c>
      <c r="CD103" s="1" t="s">
        <v>3008</v>
      </c>
      <c r="CE103" s="1" t="s">
        <v>3009</v>
      </c>
      <c r="CF103" s="1" t="s">
        <v>3010</v>
      </c>
      <c r="CG103" s="1" t="s">
        <v>3011</v>
      </c>
    </row>
    <row r="104" spans="1:85" ht="12.75" x14ac:dyDescent="0.2">
      <c r="A104" s="14">
        <v>41981.679644317133</v>
      </c>
      <c r="B104" s="1">
        <v>3</v>
      </c>
      <c r="C104" s="1">
        <v>3</v>
      </c>
      <c r="D104" s="1">
        <v>3</v>
      </c>
      <c r="E104" s="1">
        <v>5</v>
      </c>
      <c r="F104" s="1">
        <v>2</v>
      </c>
      <c r="G104" s="1">
        <v>3</v>
      </c>
      <c r="H104" s="1">
        <v>3</v>
      </c>
      <c r="I104" s="1">
        <v>2</v>
      </c>
      <c r="J104" s="1">
        <v>4</v>
      </c>
      <c r="K104" s="1">
        <v>5</v>
      </c>
      <c r="L104" s="1">
        <v>3</v>
      </c>
      <c r="M104" s="1">
        <v>3</v>
      </c>
      <c r="N104" s="1">
        <v>3</v>
      </c>
      <c r="O104" s="1">
        <v>2</v>
      </c>
      <c r="P104" s="1">
        <v>4</v>
      </c>
      <c r="Q104" s="1">
        <v>3</v>
      </c>
      <c r="R104" s="1">
        <v>3</v>
      </c>
      <c r="S104" s="1">
        <v>3</v>
      </c>
      <c r="T104" s="1">
        <v>3</v>
      </c>
      <c r="U104" s="1">
        <v>3</v>
      </c>
      <c r="V104" s="1">
        <v>5</v>
      </c>
      <c r="W104" s="1">
        <v>4</v>
      </c>
      <c r="X104" s="1">
        <v>4</v>
      </c>
      <c r="Y104" s="1">
        <v>4</v>
      </c>
      <c r="Z104" s="1">
        <v>4</v>
      </c>
      <c r="AA104" s="1">
        <v>4</v>
      </c>
      <c r="AB104" s="1">
        <v>4</v>
      </c>
      <c r="AC104" s="1">
        <v>4</v>
      </c>
      <c r="AD104" s="1">
        <v>4</v>
      </c>
      <c r="AE104" s="1">
        <v>4</v>
      </c>
      <c r="AF104" s="1">
        <v>4</v>
      </c>
      <c r="AG104" s="1">
        <v>4</v>
      </c>
      <c r="AH104" s="1">
        <v>4</v>
      </c>
      <c r="AI104" s="1">
        <v>4</v>
      </c>
      <c r="AJ104" s="1">
        <v>3</v>
      </c>
      <c r="AK104" s="1">
        <v>3</v>
      </c>
      <c r="AL104" s="1">
        <v>5</v>
      </c>
      <c r="AM104" s="1">
        <v>5</v>
      </c>
      <c r="AN104" s="1">
        <v>3</v>
      </c>
      <c r="AO104" s="1">
        <v>3</v>
      </c>
      <c r="AP104" s="1">
        <v>4</v>
      </c>
      <c r="AQ104" s="1">
        <v>3</v>
      </c>
      <c r="AR104" s="1">
        <v>5</v>
      </c>
      <c r="AS104" s="1">
        <v>5</v>
      </c>
      <c r="AT104" s="1">
        <v>4</v>
      </c>
      <c r="AU104" s="1">
        <v>2</v>
      </c>
      <c r="AV104" s="1">
        <v>3</v>
      </c>
      <c r="AW104" s="1">
        <v>2</v>
      </c>
      <c r="AX104" s="1">
        <v>2</v>
      </c>
      <c r="AY104" s="1">
        <v>5</v>
      </c>
      <c r="AZ104" s="1">
        <v>2</v>
      </c>
      <c r="BA104" s="1">
        <v>2</v>
      </c>
      <c r="BB104" s="1">
        <v>5</v>
      </c>
      <c r="BC104" s="1">
        <v>4</v>
      </c>
      <c r="BD104" s="1">
        <v>4</v>
      </c>
      <c r="BE104" s="1" t="s">
        <v>3012</v>
      </c>
      <c r="BF104" s="1" t="s">
        <v>3013</v>
      </c>
      <c r="BG104" s="1" t="s">
        <v>3014</v>
      </c>
      <c r="BH104" s="1" t="s">
        <v>3015</v>
      </c>
      <c r="BI104" s="1" t="s">
        <v>3016</v>
      </c>
      <c r="BJ104" s="1" t="s">
        <v>3017</v>
      </c>
      <c r="BK104" s="1" t="s">
        <v>3018</v>
      </c>
      <c r="BL104" s="1" t="s">
        <v>3019</v>
      </c>
      <c r="BM104" s="1" t="s">
        <v>3020</v>
      </c>
      <c r="BN104" s="1" t="s">
        <v>3021</v>
      </c>
      <c r="BO104" s="1" t="s">
        <v>3022</v>
      </c>
      <c r="BP104" s="1" t="s">
        <v>3023</v>
      </c>
      <c r="BQ104" s="1" t="s">
        <v>3024</v>
      </c>
      <c r="BR104" s="1" t="s">
        <v>3025</v>
      </c>
      <c r="BS104" s="1" t="s">
        <v>3026</v>
      </c>
      <c r="BT104" s="1" t="s">
        <v>3027</v>
      </c>
      <c r="BU104" s="1" t="s">
        <v>3028</v>
      </c>
      <c r="BV104" s="1" t="s">
        <v>3029</v>
      </c>
      <c r="BW104" s="1" t="s">
        <v>3030</v>
      </c>
      <c r="BX104" s="1" t="s">
        <v>3031</v>
      </c>
      <c r="BY104" s="1" t="s">
        <v>3032</v>
      </c>
      <c r="BZ104" s="1" t="s">
        <v>3033</v>
      </c>
      <c r="CA104" s="1" t="s">
        <v>3034</v>
      </c>
      <c r="CB104" s="1" t="s">
        <v>3035</v>
      </c>
      <c r="CC104" s="1" t="s">
        <v>3036</v>
      </c>
      <c r="CD104" s="1" t="s">
        <v>3037</v>
      </c>
      <c r="CE104" s="1" t="s">
        <v>3038</v>
      </c>
      <c r="CF104" s="1" t="s">
        <v>3039</v>
      </c>
    </row>
    <row r="105" spans="1:85" ht="12.75" x14ac:dyDescent="0.2">
      <c r="A105" s="14">
        <v>41981.708873356481</v>
      </c>
      <c r="B105" s="1">
        <v>3</v>
      </c>
      <c r="C105" s="1">
        <v>2</v>
      </c>
      <c r="D105" s="1">
        <v>2</v>
      </c>
      <c r="E105" s="1">
        <v>1</v>
      </c>
      <c r="F105" s="1">
        <v>4</v>
      </c>
      <c r="G105" s="1">
        <v>4</v>
      </c>
      <c r="H105" s="1">
        <v>3</v>
      </c>
      <c r="I105" s="1">
        <v>2</v>
      </c>
      <c r="J105" s="1">
        <v>4</v>
      </c>
      <c r="K105" s="1">
        <v>2</v>
      </c>
      <c r="L105" s="1">
        <v>4</v>
      </c>
      <c r="M105" s="1">
        <v>1</v>
      </c>
      <c r="N105" s="1">
        <v>2</v>
      </c>
      <c r="O105" s="1">
        <v>3</v>
      </c>
      <c r="P105" s="1">
        <v>2</v>
      </c>
      <c r="Q105" s="1">
        <v>2</v>
      </c>
      <c r="R105" s="1">
        <v>4</v>
      </c>
      <c r="S105" s="1">
        <v>4</v>
      </c>
      <c r="T105" s="1">
        <v>1</v>
      </c>
      <c r="U105" s="1">
        <v>4</v>
      </c>
      <c r="V105" s="1">
        <v>4</v>
      </c>
      <c r="W105" s="1">
        <v>4</v>
      </c>
      <c r="X105" s="1">
        <v>3</v>
      </c>
      <c r="Y105" s="1">
        <v>5</v>
      </c>
      <c r="Z105" s="1">
        <v>4</v>
      </c>
      <c r="AA105" s="1">
        <v>5</v>
      </c>
      <c r="AB105" s="1">
        <v>4</v>
      </c>
      <c r="AC105" s="1">
        <v>5</v>
      </c>
      <c r="AD105" s="1">
        <v>4</v>
      </c>
      <c r="AE105" s="1">
        <v>4</v>
      </c>
      <c r="AF105" s="1">
        <v>5</v>
      </c>
      <c r="AG105" s="1">
        <v>5</v>
      </c>
      <c r="AH105" s="1">
        <v>5</v>
      </c>
      <c r="AI105" s="1">
        <v>4</v>
      </c>
      <c r="AJ105" s="1">
        <v>3</v>
      </c>
      <c r="AK105" s="1">
        <v>4</v>
      </c>
      <c r="AL105" s="1">
        <v>3</v>
      </c>
      <c r="AM105" s="1">
        <v>3</v>
      </c>
      <c r="AN105" s="1">
        <v>4</v>
      </c>
      <c r="AO105" s="1">
        <v>4</v>
      </c>
      <c r="AP105" s="1">
        <v>3</v>
      </c>
      <c r="AQ105" s="1">
        <v>3</v>
      </c>
      <c r="AR105" s="1">
        <v>2</v>
      </c>
      <c r="AS105" s="1">
        <v>3</v>
      </c>
      <c r="AT105" s="1">
        <v>4</v>
      </c>
      <c r="AU105" s="1">
        <v>2</v>
      </c>
      <c r="AV105" s="1">
        <v>3</v>
      </c>
      <c r="AW105" s="1">
        <v>3</v>
      </c>
      <c r="AX105" s="1">
        <v>4</v>
      </c>
      <c r="AY105" s="1">
        <v>3</v>
      </c>
      <c r="AZ105" s="1">
        <v>4</v>
      </c>
      <c r="BA105" s="1">
        <v>4</v>
      </c>
      <c r="BB105" s="1">
        <v>2</v>
      </c>
      <c r="BC105" s="1">
        <v>4</v>
      </c>
      <c r="BD105" s="1">
        <v>4</v>
      </c>
      <c r="BE105" s="1" t="s">
        <v>3040</v>
      </c>
      <c r="BF105" s="1" t="s">
        <v>3041</v>
      </c>
      <c r="BG105" s="1" t="s">
        <v>3042</v>
      </c>
      <c r="BH105" s="1" t="s">
        <v>3043</v>
      </c>
      <c r="BI105" s="1" t="s">
        <v>3044</v>
      </c>
      <c r="BJ105" s="1" t="s">
        <v>3045</v>
      </c>
      <c r="BK105" s="1" t="s">
        <v>3046</v>
      </c>
      <c r="BL105" s="1" t="s">
        <v>3047</v>
      </c>
      <c r="BM105" s="1" t="s">
        <v>3048</v>
      </c>
      <c r="BN105" s="1" t="s">
        <v>3049</v>
      </c>
      <c r="BO105" s="1" t="s">
        <v>3050</v>
      </c>
      <c r="BP105" s="1" t="s">
        <v>3051</v>
      </c>
      <c r="BQ105" s="1" t="s">
        <v>3052</v>
      </c>
      <c r="BR105" s="1" t="s">
        <v>3053</v>
      </c>
      <c r="BS105" s="1" t="s">
        <v>3054</v>
      </c>
      <c r="BT105" s="1" t="s">
        <v>3055</v>
      </c>
      <c r="BU105" s="1" t="s">
        <v>3056</v>
      </c>
      <c r="BY105" s="1" t="s">
        <v>3057</v>
      </c>
      <c r="BZ105" s="1" t="s">
        <v>3058</v>
      </c>
      <c r="CA105" s="1" t="s">
        <v>3059</v>
      </c>
      <c r="CB105" s="1" t="s">
        <v>3060</v>
      </c>
      <c r="CC105" s="1" t="s">
        <v>3061</v>
      </c>
      <c r="CD105" s="1" t="s">
        <v>3062</v>
      </c>
      <c r="CE105" s="1" t="s">
        <v>3063</v>
      </c>
      <c r="CF105" s="1" t="s">
        <v>3064</v>
      </c>
      <c r="CG105" s="1" t="s">
        <v>3065</v>
      </c>
    </row>
    <row r="106" spans="1:85" ht="12.75" x14ac:dyDescent="0.2">
      <c r="A106" s="14">
        <v>41981.951211041669</v>
      </c>
      <c r="B106" s="1">
        <v>1</v>
      </c>
      <c r="C106" s="1">
        <v>1</v>
      </c>
      <c r="D106" s="1">
        <v>3</v>
      </c>
      <c r="E106" s="1">
        <v>3</v>
      </c>
      <c r="F106" s="1">
        <v>1</v>
      </c>
      <c r="G106" s="1">
        <v>1</v>
      </c>
      <c r="H106" s="1">
        <v>1</v>
      </c>
      <c r="I106" s="1">
        <v>1</v>
      </c>
      <c r="J106" s="1">
        <v>1</v>
      </c>
      <c r="K106" s="1">
        <v>1</v>
      </c>
      <c r="L106" s="1">
        <v>3</v>
      </c>
      <c r="M106" s="1">
        <v>1</v>
      </c>
      <c r="N106" s="1">
        <v>1</v>
      </c>
      <c r="O106" s="1">
        <v>2</v>
      </c>
      <c r="P106" s="1">
        <v>2</v>
      </c>
      <c r="Q106" s="1">
        <v>2</v>
      </c>
      <c r="R106" s="1">
        <v>2</v>
      </c>
      <c r="S106" s="1">
        <v>5</v>
      </c>
      <c r="T106" s="1">
        <v>2</v>
      </c>
      <c r="U106" s="1">
        <v>4</v>
      </c>
      <c r="V106" s="1">
        <v>4</v>
      </c>
      <c r="W106" s="1">
        <v>4</v>
      </c>
      <c r="X106" s="1">
        <v>4</v>
      </c>
      <c r="Y106" s="1">
        <v>4</v>
      </c>
      <c r="Z106" s="1">
        <v>4</v>
      </c>
      <c r="AA106" s="1">
        <v>4</v>
      </c>
      <c r="AB106" s="1">
        <v>4</v>
      </c>
      <c r="AC106" s="1">
        <v>4</v>
      </c>
      <c r="AD106" s="1">
        <v>4</v>
      </c>
      <c r="AE106" s="1">
        <v>4</v>
      </c>
      <c r="AF106" s="1">
        <v>4</v>
      </c>
      <c r="AG106" s="1">
        <v>4</v>
      </c>
      <c r="AH106" s="1">
        <v>4</v>
      </c>
      <c r="AI106" s="1">
        <v>4</v>
      </c>
      <c r="AJ106" s="1">
        <v>1</v>
      </c>
      <c r="AK106" s="1">
        <v>2</v>
      </c>
      <c r="AL106" s="1">
        <v>4</v>
      </c>
      <c r="AM106" s="1">
        <v>4</v>
      </c>
      <c r="AN106" s="1">
        <v>1</v>
      </c>
      <c r="AO106" s="1">
        <v>2</v>
      </c>
      <c r="AP106" s="1">
        <v>1</v>
      </c>
      <c r="AQ106" s="1">
        <v>1</v>
      </c>
      <c r="AR106" s="1">
        <v>1</v>
      </c>
      <c r="AS106" s="1">
        <v>1</v>
      </c>
      <c r="AT106" s="1">
        <v>4</v>
      </c>
      <c r="AU106" s="1">
        <v>1</v>
      </c>
      <c r="AV106" s="1">
        <v>1</v>
      </c>
      <c r="AW106" s="1">
        <v>2</v>
      </c>
      <c r="AX106" s="1">
        <v>2</v>
      </c>
      <c r="AY106" s="1">
        <v>2</v>
      </c>
      <c r="AZ106" s="1">
        <v>1</v>
      </c>
      <c r="BA106" s="1">
        <v>5</v>
      </c>
      <c r="BB106" s="1">
        <v>3</v>
      </c>
      <c r="BC106" s="1">
        <v>5</v>
      </c>
      <c r="BD106" s="1">
        <v>4</v>
      </c>
      <c r="BE106" s="1" t="s">
        <v>3066</v>
      </c>
      <c r="BF106" s="1" t="s">
        <v>3067</v>
      </c>
      <c r="BG106" s="1" t="s">
        <v>3068</v>
      </c>
      <c r="BH106" s="1" t="s">
        <v>3069</v>
      </c>
      <c r="BI106" s="1" t="s">
        <v>3070</v>
      </c>
      <c r="BJ106" s="1" t="s">
        <v>3071</v>
      </c>
      <c r="BK106" s="1" t="s">
        <v>3072</v>
      </c>
      <c r="BL106" s="1" t="s">
        <v>3073</v>
      </c>
      <c r="BM106" s="1" t="s">
        <v>3074</v>
      </c>
      <c r="BN106" s="1" t="s">
        <v>3075</v>
      </c>
      <c r="BO106" s="1" t="s">
        <v>3076</v>
      </c>
      <c r="BP106" s="1" t="s">
        <v>3077</v>
      </c>
      <c r="BQ106" s="1" t="s">
        <v>3078</v>
      </c>
      <c r="BR106" s="1" t="s">
        <v>3079</v>
      </c>
      <c r="BS106" s="1" t="s">
        <v>3080</v>
      </c>
      <c r="BT106" s="1" t="s">
        <v>3081</v>
      </c>
      <c r="BU106" s="1" t="s">
        <v>3082</v>
      </c>
      <c r="BY106" s="1" t="s">
        <v>3083</v>
      </c>
      <c r="BZ106" s="1" t="s">
        <v>3084</v>
      </c>
      <c r="CA106" s="1" t="s">
        <v>3085</v>
      </c>
      <c r="CB106" s="1" t="s">
        <v>3086</v>
      </c>
      <c r="CC106" s="1" t="s">
        <v>3087</v>
      </c>
      <c r="CD106" s="1" t="s">
        <v>3088</v>
      </c>
      <c r="CE106" s="1" t="s">
        <v>3089</v>
      </c>
      <c r="CF106" s="1" t="s">
        <v>3090</v>
      </c>
      <c r="CG106" s="1" t="s">
        <v>3091</v>
      </c>
    </row>
    <row r="107" spans="1:85" ht="12.75" x14ac:dyDescent="0.2">
      <c r="A107" s="14">
        <v>41982.354063379629</v>
      </c>
      <c r="B107" s="1">
        <v>2</v>
      </c>
      <c r="C107" s="1">
        <v>4</v>
      </c>
      <c r="D107" s="1">
        <v>4</v>
      </c>
      <c r="E107" s="1">
        <v>1</v>
      </c>
      <c r="F107" s="1">
        <v>5</v>
      </c>
      <c r="G107" s="1">
        <v>3</v>
      </c>
      <c r="H107" s="1">
        <v>4</v>
      </c>
      <c r="I107" s="1">
        <v>1</v>
      </c>
      <c r="J107" s="1">
        <v>4</v>
      </c>
      <c r="K107" s="1">
        <v>4</v>
      </c>
      <c r="L107" s="1">
        <v>1</v>
      </c>
      <c r="M107" s="1">
        <v>1</v>
      </c>
      <c r="N107" s="1">
        <v>4</v>
      </c>
      <c r="O107" s="1">
        <v>4</v>
      </c>
      <c r="P107" s="1">
        <v>4</v>
      </c>
      <c r="Q107" s="1">
        <v>5</v>
      </c>
      <c r="R107" s="1">
        <v>3</v>
      </c>
      <c r="S107" s="1">
        <v>5</v>
      </c>
      <c r="T107" s="1">
        <v>1</v>
      </c>
      <c r="U107" s="1">
        <v>3</v>
      </c>
      <c r="V107" s="1">
        <v>5</v>
      </c>
      <c r="W107" s="1">
        <v>5</v>
      </c>
      <c r="X107" s="1">
        <v>4</v>
      </c>
      <c r="Y107" s="1">
        <v>4</v>
      </c>
      <c r="Z107" s="1">
        <v>3</v>
      </c>
      <c r="AA107" s="1">
        <v>4</v>
      </c>
      <c r="AB107" s="1">
        <v>4</v>
      </c>
      <c r="AC107" s="1">
        <v>5</v>
      </c>
      <c r="AD107" s="1">
        <v>5</v>
      </c>
      <c r="AE107" s="1">
        <v>5</v>
      </c>
      <c r="AF107" s="1">
        <v>5</v>
      </c>
      <c r="AG107" s="1">
        <v>4</v>
      </c>
      <c r="AH107" s="1">
        <v>3</v>
      </c>
      <c r="AI107" s="1">
        <v>4</v>
      </c>
      <c r="AJ107" s="1">
        <v>3</v>
      </c>
      <c r="AK107" s="1">
        <v>3</v>
      </c>
      <c r="AL107" s="1">
        <v>2</v>
      </c>
      <c r="AM107" s="1">
        <v>2</v>
      </c>
      <c r="AN107" s="1">
        <v>5</v>
      </c>
      <c r="AO107" s="1">
        <v>3</v>
      </c>
      <c r="AP107" s="1">
        <v>4</v>
      </c>
      <c r="AQ107" s="1">
        <v>3</v>
      </c>
      <c r="AR107" s="1">
        <v>4</v>
      </c>
      <c r="AS107" s="1">
        <v>5</v>
      </c>
      <c r="AT107" s="1">
        <v>3</v>
      </c>
      <c r="AU107" s="1">
        <v>2</v>
      </c>
      <c r="AV107" s="1">
        <v>2</v>
      </c>
      <c r="AW107" s="1">
        <v>3</v>
      </c>
      <c r="AX107" s="1">
        <v>5</v>
      </c>
      <c r="AY107" s="1">
        <v>5</v>
      </c>
      <c r="AZ107" s="1">
        <v>2</v>
      </c>
      <c r="BA107" s="1">
        <v>5</v>
      </c>
      <c r="BB107" s="1">
        <v>1</v>
      </c>
      <c r="BC107" s="1">
        <v>3</v>
      </c>
      <c r="BD107" s="1">
        <v>5</v>
      </c>
      <c r="BE107" s="1" t="s">
        <v>3092</v>
      </c>
      <c r="BF107" s="1" t="s">
        <v>3093</v>
      </c>
      <c r="BG107" s="1" t="s">
        <v>3094</v>
      </c>
      <c r="BH107" s="1" t="s">
        <v>3095</v>
      </c>
      <c r="BI107" s="1" t="s">
        <v>3096</v>
      </c>
      <c r="BJ107" s="1" t="s">
        <v>3097</v>
      </c>
      <c r="BK107" s="1" t="s">
        <v>3098</v>
      </c>
      <c r="BL107" s="1" t="s">
        <v>3099</v>
      </c>
      <c r="BM107" s="1" t="s">
        <v>3100</v>
      </c>
      <c r="BN107" s="1" t="s">
        <v>3101</v>
      </c>
      <c r="BO107" s="1" t="s">
        <v>3102</v>
      </c>
      <c r="BP107" s="1" t="s">
        <v>3103</v>
      </c>
      <c r="BQ107" s="1" t="s">
        <v>3104</v>
      </c>
      <c r="BR107" s="1" t="s">
        <v>3105</v>
      </c>
      <c r="BS107" s="1" t="s">
        <v>3106</v>
      </c>
      <c r="BT107" s="1" t="s">
        <v>3107</v>
      </c>
      <c r="BU107" s="1" t="s">
        <v>3108</v>
      </c>
      <c r="BV107" s="1" t="s">
        <v>3109</v>
      </c>
      <c r="BX107" s="1" t="s">
        <v>3110</v>
      </c>
      <c r="BY107" s="1" t="s">
        <v>3111</v>
      </c>
      <c r="BZ107" s="1" t="s">
        <v>3112</v>
      </c>
      <c r="CA107" s="1" t="s">
        <v>3113</v>
      </c>
      <c r="CB107" s="1" t="s">
        <v>3114</v>
      </c>
      <c r="CC107" s="1" t="s">
        <v>3115</v>
      </c>
      <c r="CD107" s="1" t="s">
        <v>3116</v>
      </c>
      <c r="CE107" s="1" t="s">
        <v>3117</v>
      </c>
      <c r="CF107" s="1" t="s">
        <v>3118</v>
      </c>
      <c r="CG107" s="1" t="s">
        <v>3119</v>
      </c>
    </row>
    <row r="108" spans="1:85" ht="12.75" x14ac:dyDescent="0.2">
      <c r="A108" s="14">
        <v>41982.368076134262</v>
      </c>
      <c r="B108" s="1">
        <v>4</v>
      </c>
      <c r="C108" s="1">
        <v>5</v>
      </c>
      <c r="D108" s="1">
        <v>3</v>
      </c>
      <c r="E108" s="1">
        <v>1</v>
      </c>
      <c r="F108" s="1">
        <v>5</v>
      </c>
      <c r="G108" s="1">
        <v>1</v>
      </c>
      <c r="H108" s="1">
        <v>1</v>
      </c>
      <c r="I108" s="1">
        <v>1</v>
      </c>
      <c r="J108" s="1">
        <v>5</v>
      </c>
      <c r="K108" s="1">
        <v>5</v>
      </c>
      <c r="L108" s="1">
        <v>5</v>
      </c>
      <c r="M108" s="1">
        <v>2</v>
      </c>
      <c r="N108" s="1">
        <v>3</v>
      </c>
      <c r="O108" s="1">
        <v>4</v>
      </c>
      <c r="P108" s="1">
        <v>1</v>
      </c>
      <c r="Q108" s="1">
        <v>5</v>
      </c>
      <c r="R108" s="1">
        <v>4</v>
      </c>
      <c r="S108" s="1">
        <v>2</v>
      </c>
      <c r="T108" s="1">
        <v>2</v>
      </c>
      <c r="U108" s="1">
        <v>2</v>
      </c>
      <c r="V108" s="1">
        <v>5</v>
      </c>
      <c r="W108" s="1">
        <v>5</v>
      </c>
      <c r="X108" s="1">
        <v>2</v>
      </c>
      <c r="Y108" s="1">
        <v>4</v>
      </c>
      <c r="Z108" s="1">
        <v>3</v>
      </c>
      <c r="AA108" s="1">
        <v>5</v>
      </c>
      <c r="AB108" s="1">
        <v>2</v>
      </c>
      <c r="AC108" s="1">
        <v>4</v>
      </c>
      <c r="AD108" s="1">
        <v>3</v>
      </c>
      <c r="AE108" s="1">
        <v>1</v>
      </c>
      <c r="AF108" s="1">
        <v>3</v>
      </c>
      <c r="AG108" s="1">
        <v>4</v>
      </c>
      <c r="AH108" s="1">
        <v>4</v>
      </c>
      <c r="AI108" s="1">
        <v>4</v>
      </c>
      <c r="AJ108" s="1">
        <v>4</v>
      </c>
      <c r="AK108" s="1">
        <v>5</v>
      </c>
      <c r="AL108" s="1">
        <v>4</v>
      </c>
      <c r="AM108" s="1">
        <v>1</v>
      </c>
      <c r="AN108" s="1">
        <v>5</v>
      </c>
      <c r="AO108" s="1">
        <v>3</v>
      </c>
      <c r="AP108" s="1">
        <v>1</v>
      </c>
      <c r="AQ108" s="1">
        <v>1</v>
      </c>
      <c r="AR108" s="1">
        <v>5</v>
      </c>
      <c r="AS108" s="1">
        <v>5</v>
      </c>
      <c r="AT108" s="1">
        <v>5</v>
      </c>
      <c r="AU108" s="1">
        <v>4</v>
      </c>
      <c r="AV108" s="1">
        <v>1</v>
      </c>
      <c r="AW108" s="1">
        <v>5</v>
      </c>
      <c r="AX108" s="1">
        <v>3</v>
      </c>
      <c r="AY108" s="1">
        <v>5</v>
      </c>
      <c r="AZ108" s="1">
        <v>4</v>
      </c>
      <c r="BA108" s="1">
        <v>3</v>
      </c>
      <c r="BB108" s="1">
        <v>2</v>
      </c>
      <c r="BC108" s="1">
        <v>2</v>
      </c>
      <c r="BD108" s="1">
        <v>5</v>
      </c>
      <c r="BE108" s="1" t="s">
        <v>3120</v>
      </c>
      <c r="BF108" s="1" t="s">
        <v>3121</v>
      </c>
      <c r="BG108" s="1" t="s">
        <v>3122</v>
      </c>
      <c r="BH108" s="1" t="s">
        <v>3123</v>
      </c>
      <c r="BI108" s="1" t="s">
        <v>3124</v>
      </c>
      <c r="BJ108" s="1" t="s">
        <v>3125</v>
      </c>
      <c r="BK108" s="1" t="s">
        <v>3126</v>
      </c>
      <c r="BL108" s="1" t="s">
        <v>3127</v>
      </c>
      <c r="BM108" s="1" t="s">
        <v>3128</v>
      </c>
      <c r="BN108" s="1" t="s">
        <v>3129</v>
      </c>
      <c r="BO108" s="1" t="s">
        <v>3130</v>
      </c>
      <c r="BP108" s="1" t="s">
        <v>3131</v>
      </c>
      <c r="BQ108" s="1" t="s">
        <v>3132</v>
      </c>
      <c r="BR108" s="1" t="s">
        <v>3133</v>
      </c>
      <c r="BS108" s="1" t="s">
        <v>3134</v>
      </c>
      <c r="BT108" s="1" t="s">
        <v>3135</v>
      </c>
      <c r="BU108" s="1" t="s">
        <v>3136</v>
      </c>
      <c r="BV108" s="1" t="s">
        <v>3137</v>
      </c>
      <c r="BW108" s="1" t="s">
        <v>3138</v>
      </c>
      <c r="BX108" s="1" t="s">
        <v>3139</v>
      </c>
      <c r="BY108" s="1" t="s">
        <v>3140</v>
      </c>
      <c r="BZ108" s="1" t="s">
        <v>3141</v>
      </c>
      <c r="CA108" s="1" t="s">
        <v>3142</v>
      </c>
      <c r="CB108" s="1" t="s">
        <v>3143</v>
      </c>
      <c r="CC108" s="1" t="s">
        <v>3144</v>
      </c>
      <c r="CD108" s="1" t="s">
        <v>3145</v>
      </c>
      <c r="CE108" s="1" t="s">
        <v>3146</v>
      </c>
      <c r="CF108" s="1" t="s">
        <v>3147</v>
      </c>
      <c r="CG108" s="1" t="s">
        <v>3148</v>
      </c>
    </row>
    <row r="109" spans="1:85" ht="12.75" x14ac:dyDescent="0.2">
      <c r="A109" s="14">
        <v>41982.389448113427</v>
      </c>
      <c r="B109" s="1">
        <v>3</v>
      </c>
      <c r="C109" s="1">
        <v>4</v>
      </c>
      <c r="D109" s="1">
        <v>4</v>
      </c>
      <c r="E109" s="1">
        <v>4</v>
      </c>
      <c r="F109" s="1">
        <v>4</v>
      </c>
      <c r="G109" s="1">
        <v>5</v>
      </c>
      <c r="H109" s="1">
        <v>4</v>
      </c>
      <c r="I109" s="1">
        <v>5</v>
      </c>
      <c r="J109" s="1">
        <v>2</v>
      </c>
      <c r="K109" s="1">
        <v>3</v>
      </c>
      <c r="L109" s="1">
        <v>3</v>
      </c>
      <c r="M109" s="1">
        <v>3</v>
      </c>
      <c r="N109" s="1">
        <v>4</v>
      </c>
      <c r="O109" s="1">
        <v>4</v>
      </c>
      <c r="P109" s="1">
        <v>4</v>
      </c>
      <c r="Q109" s="1">
        <v>4</v>
      </c>
      <c r="R109" s="1">
        <v>3</v>
      </c>
      <c r="S109" s="1">
        <v>5</v>
      </c>
      <c r="T109" s="1">
        <v>4</v>
      </c>
      <c r="U109" s="1">
        <v>4</v>
      </c>
      <c r="V109" s="1">
        <v>5</v>
      </c>
      <c r="W109" s="1">
        <v>1</v>
      </c>
      <c r="X109" s="1">
        <v>3</v>
      </c>
      <c r="Y109" s="1">
        <v>3</v>
      </c>
      <c r="Z109" s="1">
        <v>3</v>
      </c>
      <c r="AA109" s="1">
        <v>3</v>
      </c>
      <c r="AB109" s="1">
        <v>3</v>
      </c>
      <c r="AC109" s="1">
        <v>3</v>
      </c>
      <c r="AD109" s="1">
        <v>3</v>
      </c>
      <c r="AE109" s="1">
        <v>3</v>
      </c>
      <c r="AF109" s="1">
        <v>4</v>
      </c>
      <c r="AG109" s="1">
        <v>4</v>
      </c>
      <c r="AH109" s="1">
        <v>3</v>
      </c>
      <c r="AI109" s="1">
        <v>3</v>
      </c>
      <c r="AJ109" s="1">
        <v>3</v>
      </c>
      <c r="AK109" s="1">
        <v>4</v>
      </c>
      <c r="AL109" s="1">
        <v>4</v>
      </c>
      <c r="AM109" s="1">
        <v>4</v>
      </c>
      <c r="AN109" s="1">
        <v>4</v>
      </c>
      <c r="AO109" s="1">
        <v>3</v>
      </c>
      <c r="AP109" s="1">
        <v>4</v>
      </c>
      <c r="AQ109" s="1">
        <v>5</v>
      </c>
      <c r="AR109" s="1">
        <v>3</v>
      </c>
      <c r="AS109" s="1">
        <v>5</v>
      </c>
      <c r="AT109" s="1">
        <v>3</v>
      </c>
      <c r="AU109" s="1">
        <v>2</v>
      </c>
      <c r="AV109" s="1">
        <v>3</v>
      </c>
      <c r="AW109" s="1">
        <v>5</v>
      </c>
      <c r="AX109" s="1">
        <v>4</v>
      </c>
      <c r="AY109" s="1">
        <v>5</v>
      </c>
      <c r="AZ109" s="1">
        <v>4</v>
      </c>
      <c r="BA109" s="1">
        <v>4</v>
      </c>
      <c r="BB109" s="1">
        <v>4</v>
      </c>
      <c r="BC109" s="1">
        <v>3</v>
      </c>
      <c r="BD109" s="1">
        <v>4</v>
      </c>
      <c r="BE109" s="1" t="s">
        <v>3149</v>
      </c>
      <c r="BF109" s="1" t="s">
        <v>3150</v>
      </c>
      <c r="BG109" s="1" t="s">
        <v>3151</v>
      </c>
      <c r="BH109" s="1" t="s">
        <v>3152</v>
      </c>
      <c r="BI109" s="1" t="s">
        <v>3153</v>
      </c>
      <c r="BJ109" s="1" t="s">
        <v>3154</v>
      </c>
      <c r="BK109" s="1" t="s">
        <v>3155</v>
      </c>
      <c r="BL109" s="1" t="s">
        <v>3156</v>
      </c>
      <c r="BM109" s="1" t="s">
        <v>3157</v>
      </c>
      <c r="BN109" s="1" t="s">
        <v>3158</v>
      </c>
      <c r="BO109" s="1" t="s">
        <v>3159</v>
      </c>
      <c r="BP109" s="1" t="s">
        <v>3160</v>
      </c>
      <c r="BQ109" s="1" t="s">
        <v>3161</v>
      </c>
      <c r="BR109" s="1" t="s">
        <v>3162</v>
      </c>
      <c r="BS109" s="1" t="s">
        <v>3163</v>
      </c>
      <c r="BT109" s="1" t="s">
        <v>3164</v>
      </c>
      <c r="BU109" s="1" t="s">
        <v>3165</v>
      </c>
      <c r="BV109" s="1" t="s">
        <v>3166</v>
      </c>
      <c r="BW109" s="1" t="s">
        <v>3167</v>
      </c>
      <c r="BX109" s="1" t="s">
        <v>3168</v>
      </c>
      <c r="BY109" s="1" t="s">
        <v>3169</v>
      </c>
      <c r="BZ109" s="1" t="s">
        <v>3170</v>
      </c>
      <c r="CA109" s="1" t="s">
        <v>3171</v>
      </c>
      <c r="CB109" s="1" t="s">
        <v>3172</v>
      </c>
      <c r="CC109" s="1" t="s">
        <v>3173</v>
      </c>
      <c r="CD109" s="1" t="s">
        <v>3174</v>
      </c>
      <c r="CE109" s="1" t="s">
        <v>3175</v>
      </c>
      <c r="CF109" s="1" t="s">
        <v>3176</v>
      </c>
      <c r="CG109" s="1" t="s">
        <v>3177</v>
      </c>
    </row>
    <row r="110" spans="1:85" ht="12.75" x14ac:dyDescent="0.2">
      <c r="A110" s="14">
        <v>41982.446443275461</v>
      </c>
      <c r="B110" s="1">
        <v>3</v>
      </c>
      <c r="C110" s="1">
        <v>5</v>
      </c>
      <c r="D110" s="1">
        <v>2</v>
      </c>
      <c r="E110" s="1">
        <v>1</v>
      </c>
      <c r="F110" s="1">
        <v>5</v>
      </c>
      <c r="G110" s="1">
        <v>3</v>
      </c>
      <c r="H110" s="1">
        <v>5</v>
      </c>
      <c r="I110" s="1">
        <v>2</v>
      </c>
      <c r="J110" s="1">
        <v>2</v>
      </c>
      <c r="K110" s="1">
        <v>4</v>
      </c>
      <c r="L110" s="1">
        <v>3</v>
      </c>
      <c r="M110" s="1">
        <v>2</v>
      </c>
      <c r="N110" s="1">
        <v>1</v>
      </c>
      <c r="O110" s="1">
        <v>4</v>
      </c>
      <c r="P110" s="1">
        <v>1</v>
      </c>
      <c r="Q110" s="1">
        <v>3</v>
      </c>
      <c r="R110" s="1">
        <v>2</v>
      </c>
      <c r="S110" s="1">
        <v>5</v>
      </c>
      <c r="T110" s="1">
        <v>2</v>
      </c>
      <c r="U110" s="1">
        <v>2</v>
      </c>
      <c r="V110" s="1">
        <v>5</v>
      </c>
      <c r="W110" s="1">
        <v>4</v>
      </c>
      <c r="X110" s="1">
        <v>2</v>
      </c>
      <c r="Y110" s="1">
        <v>3</v>
      </c>
      <c r="Z110" s="1">
        <v>3</v>
      </c>
      <c r="AA110" s="1">
        <v>4</v>
      </c>
      <c r="AB110" s="1">
        <v>2</v>
      </c>
      <c r="AC110" s="1">
        <v>2</v>
      </c>
      <c r="AD110" s="1">
        <v>2</v>
      </c>
      <c r="AE110" s="1">
        <v>4</v>
      </c>
      <c r="AF110" s="1">
        <v>4</v>
      </c>
      <c r="AG110" s="1">
        <v>3</v>
      </c>
      <c r="AH110" s="1">
        <v>4</v>
      </c>
      <c r="AI110" s="1">
        <v>4</v>
      </c>
      <c r="AJ110" s="1">
        <v>3</v>
      </c>
      <c r="AK110" s="1">
        <v>5</v>
      </c>
      <c r="AL110" s="1">
        <v>3</v>
      </c>
      <c r="AM110" s="1">
        <v>2</v>
      </c>
      <c r="AN110" s="1">
        <v>5</v>
      </c>
      <c r="AO110" s="1">
        <v>3</v>
      </c>
      <c r="AP110" s="1">
        <v>5</v>
      </c>
      <c r="AQ110" s="1">
        <v>3</v>
      </c>
      <c r="AR110" s="1">
        <v>2</v>
      </c>
      <c r="AS110" s="1">
        <v>4</v>
      </c>
      <c r="AT110" s="1">
        <v>4</v>
      </c>
      <c r="AU110" s="1">
        <v>3</v>
      </c>
      <c r="AV110" s="1">
        <v>1</v>
      </c>
      <c r="AW110" s="1">
        <v>3</v>
      </c>
      <c r="AX110" s="1">
        <v>3</v>
      </c>
      <c r="AY110" s="1">
        <v>3</v>
      </c>
      <c r="AZ110" s="1">
        <v>2</v>
      </c>
      <c r="BA110" s="1">
        <v>5</v>
      </c>
      <c r="BB110" s="1">
        <v>3</v>
      </c>
      <c r="BC110" s="1">
        <v>3</v>
      </c>
      <c r="BD110" s="1">
        <v>4</v>
      </c>
      <c r="BE110" s="1" t="s">
        <v>3178</v>
      </c>
      <c r="BF110" s="1" t="s">
        <v>3179</v>
      </c>
      <c r="BG110" s="1" t="s">
        <v>3180</v>
      </c>
      <c r="BH110" s="1" t="s">
        <v>3181</v>
      </c>
      <c r="BI110" s="1" t="s">
        <v>3182</v>
      </c>
      <c r="BJ110" s="1" t="s">
        <v>3183</v>
      </c>
      <c r="BK110" s="1" t="s">
        <v>3184</v>
      </c>
      <c r="BL110" s="1" t="s">
        <v>3185</v>
      </c>
      <c r="BM110" s="1" t="s">
        <v>3186</v>
      </c>
      <c r="BN110" s="1" t="s">
        <v>3187</v>
      </c>
      <c r="BO110" s="1" t="s">
        <v>3188</v>
      </c>
      <c r="BP110" s="1" t="s">
        <v>3189</v>
      </c>
      <c r="BQ110" s="1" t="s">
        <v>3190</v>
      </c>
      <c r="BR110" s="1" t="s">
        <v>3191</v>
      </c>
      <c r="BS110" s="1" t="s">
        <v>3192</v>
      </c>
      <c r="BT110" s="1" t="s">
        <v>3193</v>
      </c>
      <c r="BU110" s="1" t="s">
        <v>3194</v>
      </c>
      <c r="BV110" s="1" t="s">
        <v>3195</v>
      </c>
      <c r="BW110" s="1" t="s">
        <v>3196</v>
      </c>
      <c r="BX110" s="1" t="s">
        <v>3197</v>
      </c>
      <c r="BY110" s="1" t="s">
        <v>3198</v>
      </c>
      <c r="BZ110" s="1" t="s">
        <v>3199</v>
      </c>
      <c r="CA110" s="1" t="s">
        <v>3200</v>
      </c>
      <c r="CB110" s="1" t="s">
        <v>3201</v>
      </c>
      <c r="CC110" s="1" t="s">
        <v>3202</v>
      </c>
      <c r="CD110" s="1" t="s">
        <v>3203</v>
      </c>
      <c r="CE110" s="1" t="s">
        <v>3204</v>
      </c>
      <c r="CF110" s="1" t="s">
        <v>3205</v>
      </c>
      <c r="CG110" s="1" t="s">
        <v>3206</v>
      </c>
    </row>
    <row r="111" spans="1:85" ht="12.75" x14ac:dyDescent="0.2">
      <c r="A111" s="14">
        <v>41982.456120925926</v>
      </c>
      <c r="B111" s="1">
        <v>2</v>
      </c>
      <c r="C111" s="1">
        <v>5</v>
      </c>
      <c r="D111" s="1">
        <v>5</v>
      </c>
      <c r="E111" s="1">
        <v>4</v>
      </c>
      <c r="F111" s="1">
        <v>5</v>
      </c>
      <c r="G111" s="1">
        <v>4</v>
      </c>
      <c r="H111" s="1">
        <v>5</v>
      </c>
      <c r="I111" s="1">
        <v>4</v>
      </c>
      <c r="J111" s="1">
        <v>4</v>
      </c>
      <c r="K111" s="1">
        <v>4</v>
      </c>
      <c r="L111" s="1">
        <v>3</v>
      </c>
      <c r="M111" s="1">
        <v>4</v>
      </c>
      <c r="N111" s="1">
        <v>3</v>
      </c>
      <c r="O111" s="1">
        <v>5</v>
      </c>
      <c r="P111" s="1">
        <v>5</v>
      </c>
      <c r="Q111" s="1">
        <v>4</v>
      </c>
      <c r="R111" s="1">
        <v>4</v>
      </c>
      <c r="S111" s="1">
        <v>5</v>
      </c>
      <c r="T111" s="1">
        <v>4</v>
      </c>
      <c r="U111" s="1">
        <v>3</v>
      </c>
      <c r="V111" s="1">
        <v>5</v>
      </c>
      <c r="W111" s="1">
        <v>5</v>
      </c>
      <c r="X111" s="1">
        <v>4</v>
      </c>
      <c r="Y111" s="1">
        <v>4</v>
      </c>
      <c r="Z111" s="1">
        <v>4</v>
      </c>
      <c r="AA111" s="1">
        <v>4</v>
      </c>
      <c r="AB111" s="1">
        <v>5</v>
      </c>
      <c r="AC111" s="1">
        <v>5</v>
      </c>
      <c r="AD111" s="1">
        <v>5</v>
      </c>
      <c r="AE111" s="1">
        <v>4</v>
      </c>
      <c r="AF111" s="1">
        <v>4</v>
      </c>
      <c r="AG111" s="1">
        <v>5</v>
      </c>
      <c r="AH111" s="1">
        <v>4</v>
      </c>
      <c r="AI111" s="1">
        <v>4</v>
      </c>
      <c r="AJ111" s="1">
        <v>3</v>
      </c>
      <c r="AK111" s="1">
        <v>5</v>
      </c>
      <c r="AL111" s="1">
        <v>5</v>
      </c>
      <c r="AM111" s="1">
        <v>5</v>
      </c>
      <c r="AN111" s="1">
        <v>5</v>
      </c>
      <c r="AO111" s="1">
        <v>4</v>
      </c>
      <c r="AP111" s="1">
        <v>4</v>
      </c>
      <c r="AQ111" s="1">
        <v>4</v>
      </c>
      <c r="AR111" s="1">
        <v>5</v>
      </c>
      <c r="AS111" s="1">
        <v>4</v>
      </c>
      <c r="AT111" s="1">
        <v>3</v>
      </c>
      <c r="AU111" s="1">
        <v>5</v>
      </c>
      <c r="AV111" s="1">
        <v>3</v>
      </c>
      <c r="AW111" s="1">
        <v>5</v>
      </c>
      <c r="AX111" s="1">
        <v>4</v>
      </c>
      <c r="AY111" s="1">
        <v>4</v>
      </c>
      <c r="AZ111" s="1">
        <v>4</v>
      </c>
      <c r="BA111" s="1">
        <v>5</v>
      </c>
      <c r="BB111" s="1">
        <v>5</v>
      </c>
      <c r="BC111" s="1">
        <v>3</v>
      </c>
      <c r="BD111" s="1">
        <v>5</v>
      </c>
      <c r="BE111" s="1" t="s">
        <v>3207</v>
      </c>
      <c r="BF111" s="1" t="s">
        <v>3208</v>
      </c>
      <c r="BG111" s="1" t="s">
        <v>3209</v>
      </c>
      <c r="BH111" s="1" t="s">
        <v>3210</v>
      </c>
      <c r="BI111" s="1" t="s">
        <v>3211</v>
      </c>
      <c r="BJ111" s="1" t="s">
        <v>3212</v>
      </c>
      <c r="BK111" s="1" t="s">
        <v>3213</v>
      </c>
      <c r="BL111" s="1" t="s">
        <v>3214</v>
      </c>
      <c r="BM111" s="1" t="s">
        <v>3215</v>
      </c>
      <c r="BN111" s="1" t="s">
        <v>3216</v>
      </c>
      <c r="BO111" s="1" t="s">
        <v>3217</v>
      </c>
      <c r="BP111" s="1" t="s">
        <v>3218</v>
      </c>
      <c r="BQ111" s="1" t="s">
        <v>3219</v>
      </c>
      <c r="BR111" s="1" t="s">
        <v>3220</v>
      </c>
      <c r="BS111" s="1" t="s">
        <v>3221</v>
      </c>
      <c r="BT111" s="1" t="s">
        <v>3222</v>
      </c>
      <c r="BU111" s="1" t="s">
        <v>3223</v>
      </c>
      <c r="BV111" s="1" t="s">
        <v>3224</v>
      </c>
      <c r="BW111" s="1" t="s">
        <v>3225</v>
      </c>
      <c r="BX111" s="1" t="s">
        <v>3226</v>
      </c>
      <c r="BY111" s="1" t="s">
        <v>3227</v>
      </c>
      <c r="BZ111" s="1" t="s">
        <v>3228</v>
      </c>
      <c r="CA111" s="1" t="s">
        <v>3229</v>
      </c>
      <c r="CB111" s="1" t="s">
        <v>3230</v>
      </c>
      <c r="CC111" s="1" t="s">
        <v>3231</v>
      </c>
      <c r="CD111" s="1" t="s">
        <v>3232</v>
      </c>
      <c r="CE111" s="1" t="s">
        <v>3233</v>
      </c>
      <c r="CG111" s="1" t="s">
        <v>3234</v>
      </c>
    </row>
    <row r="112" spans="1:85" ht="12.75" x14ac:dyDescent="0.2">
      <c r="A112" s="14">
        <v>41982.461794930554</v>
      </c>
      <c r="B112" s="1">
        <v>3</v>
      </c>
      <c r="C112" s="1">
        <v>5</v>
      </c>
      <c r="D112" s="1">
        <v>3</v>
      </c>
      <c r="E112" s="1">
        <v>4</v>
      </c>
      <c r="F112" s="1">
        <v>5</v>
      </c>
      <c r="G112" s="1">
        <v>5</v>
      </c>
      <c r="H112" s="1">
        <v>5</v>
      </c>
      <c r="I112" s="1">
        <v>3</v>
      </c>
      <c r="J112" s="1">
        <v>3</v>
      </c>
      <c r="K112" s="1">
        <v>2</v>
      </c>
      <c r="L112" s="1">
        <v>3</v>
      </c>
      <c r="M112" s="1">
        <v>3</v>
      </c>
      <c r="N112" s="1">
        <v>3</v>
      </c>
      <c r="O112" s="1">
        <v>3</v>
      </c>
      <c r="P112" s="1">
        <v>5</v>
      </c>
      <c r="Q112" s="1">
        <v>3</v>
      </c>
      <c r="R112" s="1">
        <v>3</v>
      </c>
      <c r="S112" s="1">
        <v>5</v>
      </c>
      <c r="T112" s="1">
        <v>1</v>
      </c>
      <c r="U112" s="1">
        <v>1</v>
      </c>
      <c r="V112" s="1">
        <v>5</v>
      </c>
      <c r="W112" s="1">
        <v>5</v>
      </c>
      <c r="X112" s="1">
        <v>3</v>
      </c>
      <c r="Y112" s="1">
        <v>5</v>
      </c>
      <c r="Z112" s="1">
        <v>5</v>
      </c>
      <c r="AA112" s="1">
        <v>5</v>
      </c>
      <c r="AB112" s="1">
        <v>5</v>
      </c>
      <c r="AC112" s="1">
        <v>5</v>
      </c>
      <c r="AD112" s="1">
        <v>5</v>
      </c>
      <c r="AE112" s="1">
        <v>4</v>
      </c>
      <c r="AF112" s="1">
        <v>5</v>
      </c>
      <c r="AG112" s="1">
        <v>5</v>
      </c>
      <c r="AH112" s="1">
        <v>5</v>
      </c>
      <c r="AI112" s="1">
        <v>5</v>
      </c>
      <c r="AJ112" s="1">
        <v>3</v>
      </c>
      <c r="AK112" s="1">
        <v>5</v>
      </c>
      <c r="AL112" s="1">
        <v>3</v>
      </c>
      <c r="AM112" s="1">
        <v>3</v>
      </c>
      <c r="AN112" s="1">
        <v>5</v>
      </c>
      <c r="AO112" s="1">
        <v>5</v>
      </c>
      <c r="AP112" s="1">
        <v>5</v>
      </c>
      <c r="AQ112" s="1">
        <v>3</v>
      </c>
      <c r="AR112" s="1">
        <v>4</v>
      </c>
      <c r="AS112" s="1">
        <v>3</v>
      </c>
      <c r="AT112" s="1">
        <v>4</v>
      </c>
      <c r="AU112" s="1">
        <v>4</v>
      </c>
      <c r="AV112" s="1">
        <v>3</v>
      </c>
      <c r="AW112" s="1">
        <v>3</v>
      </c>
      <c r="AX112" s="1">
        <v>5</v>
      </c>
      <c r="AY112" s="1">
        <v>3</v>
      </c>
      <c r="AZ112" s="1">
        <v>3</v>
      </c>
      <c r="BA112" s="1">
        <v>5</v>
      </c>
      <c r="BB112" s="1">
        <v>1</v>
      </c>
      <c r="BC112" s="1">
        <v>1</v>
      </c>
      <c r="BD112" s="1">
        <v>5</v>
      </c>
      <c r="BE112" s="1" t="s">
        <v>3235</v>
      </c>
      <c r="BF112" s="1" t="s">
        <v>3236</v>
      </c>
      <c r="BG112" s="1" t="s">
        <v>3237</v>
      </c>
      <c r="BH112" s="1" t="s">
        <v>3238</v>
      </c>
      <c r="BI112" s="1" t="s">
        <v>3239</v>
      </c>
      <c r="BJ112" s="1" t="s">
        <v>3240</v>
      </c>
      <c r="BK112" s="1" t="s">
        <v>3241</v>
      </c>
      <c r="BL112" s="1" t="s">
        <v>3242</v>
      </c>
      <c r="BM112" s="1" t="s">
        <v>3243</v>
      </c>
      <c r="BN112" s="1" t="s">
        <v>3244</v>
      </c>
      <c r="BO112" s="1" t="s">
        <v>3245</v>
      </c>
      <c r="BP112" s="1" t="s">
        <v>3246</v>
      </c>
      <c r="BQ112" s="1" t="s">
        <v>3247</v>
      </c>
      <c r="BR112" s="1" t="s">
        <v>3248</v>
      </c>
      <c r="BS112" s="1" t="s">
        <v>3249</v>
      </c>
      <c r="BT112" s="1" t="s">
        <v>3250</v>
      </c>
      <c r="BU112" s="1" t="s">
        <v>3251</v>
      </c>
      <c r="BV112" s="1" t="s">
        <v>3252</v>
      </c>
      <c r="BW112" s="1" t="s">
        <v>3253</v>
      </c>
      <c r="BX112" s="1" t="s">
        <v>3254</v>
      </c>
      <c r="BY112" s="1" t="s">
        <v>3255</v>
      </c>
      <c r="BZ112" s="1" t="s">
        <v>3256</v>
      </c>
      <c r="CA112" s="1" t="s">
        <v>3257</v>
      </c>
      <c r="CB112" s="1" t="s">
        <v>3258</v>
      </c>
      <c r="CC112" s="1" t="s">
        <v>3259</v>
      </c>
      <c r="CD112" s="1" t="s">
        <v>3260</v>
      </c>
      <c r="CE112" s="1" t="s">
        <v>3261</v>
      </c>
      <c r="CF112" s="1" t="s">
        <v>3262</v>
      </c>
      <c r="CG112" s="1" t="s">
        <v>3263</v>
      </c>
    </row>
    <row r="113" spans="1:85" ht="12.75" x14ac:dyDescent="0.2">
      <c r="A113" s="14">
        <v>41982.470741793979</v>
      </c>
      <c r="B113" s="1">
        <v>3</v>
      </c>
      <c r="C113" s="1">
        <v>4</v>
      </c>
      <c r="D113" s="1">
        <v>1</v>
      </c>
      <c r="E113" s="1">
        <v>5</v>
      </c>
      <c r="F113" s="1">
        <v>4</v>
      </c>
      <c r="G113" s="1">
        <v>4</v>
      </c>
      <c r="H113" s="1">
        <v>1</v>
      </c>
      <c r="I113" s="1">
        <v>3</v>
      </c>
      <c r="J113" s="1">
        <v>1</v>
      </c>
      <c r="K113" s="1">
        <v>5</v>
      </c>
      <c r="L113" s="1">
        <v>3</v>
      </c>
      <c r="M113" s="1">
        <v>2</v>
      </c>
      <c r="N113" s="1">
        <v>1</v>
      </c>
      <c r="O113" s="1">
        <v>5</v>
      </c>
      <c r="P113" s="1">
        <v>4</v>
      </c>
      <c r="Q113" s="1">
        <v>5</v>
      </c>
      <c r="R113" s="1">
        <v>3</v>
      </c>
      <c r="S113" s="1">
        <v>3</v>
      </c>
      <c r="T113" s="1">
        <v>3</v>
      </c>
      <c r="U113" s="1">
        <v>5</v>
      </c>
      <c r="V113" s="1">
        <v>3</v>
      </c>
      <c r="W113" s="1">
        <v>3</v>
      </c>
      <c r="X113" s="1">
        <v>1</v>
      </c>
      <c r="Y113" s="1">
        <v>4</v>
      </c>
      <c r="Z113" s="1">
        <v>3</v>
      </c>
      <c r="AA113" s="1">
        <v>3</v>
      </c>
      <c r="AB113" s="1">
        <v>4</v>
      </c>
      <c r="AC113" s="1">
        <v>4</v>
      </c>
      <c r="AD113" s="1">
        <v>1</v>
      </c>
      <c r="AE113" s="1">
        <v>1</v>
      </c>
      <c r="AF113" s="1">
        <v>1</v>
      </c>
      <c r="AG113" s="1">
        <v>1</v>
      </c>
      <c r="AH113" s="1">
        <v>3</v>
      </c>
      <c r="AI113" s="1">
        <v>1</v>
      </c>
      <c r="AJ113" s="1">
        <v>4</v>
      </c>
      <c r="AK113" s="1">
        <v>3</v>
      </c>
      <c r="AL113" s="1">
        <v>2</v>
      </c>
      <c r="AM113" s="1">
        <v>5</v>
      </c>
      <c r="AN113" s="1">
        <v>3</v>
      </c>
      <c r="AO113" s="1">
        <v>5</v>
      </c>
      <c r="AP113" s="1">
        <v>3</v>
      </c>
      <c r="AQ113" s="1">
        <v>3</v>
      </c>
      <c r="AR113" s="1">
        <v>1</v>
      </c>
      <c r="AS113" s="1">
        <v>5</v>
      </c>
      <c r="AT113" s="1">
        <v>4</v>
      </c>
      <c r="AU113" s="1">
        <v>1</v>
      </c>
      <c r="AV113" s="1">
        <v>1</v>
      </c>
      <c r="AW113" s="1">
        <v>5</v>
      </c>
      <c r="AX113" s="1">
        <v>3</v>
      </c>
      <c r="AY113" s="1">
        <v>5</v>
      </c>
      <c r="AZ113" s="1">
        <v>2</v>
      </c>
      <c r="BA113" s="1">
        <v>4</v>
      </c>
      <c r="BB113" s="1">
        <v>3</v>
      </c>
      <c r="BC113" s="1">
        <v>5</v>
      </c>
      <c r="BD113" s="1">
        <v>3</v>
      </c>
      <c r="BE113" s="1" t="s">
        <v>3264</v>
      </c>
      <c r="BF113" s="1" t="s">
        <v>3265</v>
      </c>
      <c r="BG113" s="1" t="s">
        <v>3266</v>
      </c>
      <c r="BH113" s="1" t="s">
        <v>3267</v>
      </c>
      <c r="BI113" s="1" t="s">
        <v>3268</v>
      </c>
      <c r="BJ113" s="1" t="s">
        <v>3269</v>
      </c>
      <c r="BK113" s="1" t="s">
        <v>3270</v>
      </c>
      <c r="BL113" s="1" t="s">
        <v>3271</v>
      </c>
      <c r="BM113" s="1" t="s">
        <v>3272</v>
      </c>
      <c r="BN113" s="1" t="s">
        <v>3273</v>
      </c>
      <c r="BO113" s="1" t="s">
        <v>3274</v>
      </c>
      <c r="BP113" s="1" t="s">
        <v>3275</v>
      </c>
      <c r="BQ113" s="1" t="s">
        <v>3276</v>
      </c>
      <c r="BR113" s="1" t="s">
        <v>3277</v>
      </c>
      <c r="BS113" s="1" t="s">
        <v>3278</v>
      </c>
      <c r="BT113" s="1" t="s">
        <v>3279</v>
      </c>
      <c r="BU113" s="1" t="s">
        <v>3280</v>
      </c>
      <c r="BY113" s="1" t="s">
        <v>3281</v>
      </c>
      <c r="BZ113" s="1" t="s">
        <v>3282</v>
      </c>
      <c r="CA113" s="1" t="s">
        <v>3283</v>
      </c>
      <c r="CB113" s="1" t="s">
        <v>3284</v>
      </c>
      <c r="CD113" s="1" t="s">
        <v>3285</v>
      </c>
      <c r="CE113" s="1" t="s">
        <v>3286</v>
      </c>
      <c r="CF113" s="1" t="s">
        <v>3287</v>
      </c>
      <c r="CG113" s="1" t="s">
        <v>3288</v>
      </c>
    </row>
    <row r="114" spans="1:85" ht="12.75" x14ac:dyDescent="0.2">
      <c r="A114" s="14">
        <v>41982.480446608795</v>
      </c>
      <c r="B114" s="1">
        <v>1</v>
      </c>
      <c r="C114" s="1">
        <v>5</v>
      </c>
      <c r="D114" s="1">
        <v>4</v>
      </c>
      <c r="E114" s="1">
        <v>1</v>
      </c>
      <c r="F114" s="1">
        <v>5</v>
      </c>
      <c r="G114" s="1">
        <v>5</v>
      </c>
      <c r="H114" s="1">
        <v>4</v>
      </c>
      <c r="I114" s="1">
        <v>1</v>
      </c>
      <c r="J114" s="1">
        <v>3</v>
      </c>
      <c r="K114" s="1">
        <v>1</v>
      </c>
      <c r="L114" s="1">
        <v>3</v>
      </c>
      <c r="M114" s="1">
        <v>1</v>
      </c>
      <c r="N114" s="1">
        <v>4</v>
      </c>
      <c r="O114" s="1">
        <v>2</v>
      </c>
      <c r="P114" s="1">
        <v>5</v>
      </c>
      <c r="Q114" s="1">
        <v>5</v>
      </c>
      <c r="R114" s="1">
        <v>3</v>
      </c>
      <c r="S114" s="1">
        <v>5</v>
      </c>
      <c r="T114" s="1">
        <v>1</v>
      </c>
      <c r="U114" s="1">
        <v>3</v>
      </c>
      <c r="V114" s="1">
        <v>5</v>
      </c>
      <c r="W114" s="1">
        <v>5</v>
      </c>
      <c r="X114" s="1">
        <v>2</v>
      </c>
      <c r="Y114" s="1">
        <v>5</v>
      </c>
      <c r="Z114" s="1">
        <v>4</v>
      </c>
      <c r="AA114" s="1">
        <v>5</v>
      </c>
      <c r="AB114" s="1">
        <v>1</v>
      </c>
      <c r="AC114" s="1">
        <v>1</v>
      </c>
      <c r="AD114" s="1">
        <v>1</v>
      </c>
      <c r="AE114" s="1">
        <v>1</v>
      </c>
      <c r="AF114" s="1">
        <v>1</v>
      </c>
      <c r="AG114" s="1">
        <v>1</v>
      </c>
      <c r="AH114" s="1">
        <v>1</v>
      </c>
      <c r="AI114" s="1">
        <v>1</v>
      </c>
      <c r="AJ114" s="1">
        <v>2</v>
      </c>
      <c r="AK114" s="1">
        <v>5</v>
      </c>
      <c r="AL114" s="1">
        <v>5</v>
      </c>
      <c r="AM114" s="1">
        <v>4</v>
      </c>
      <c r="AN114" s="1">
        <v>5</v>
      </c>
      <c r="AO114" s="1">
        <v>5</v>
      </c>
      <c r="AP114" s="1">
        <v>5</v>
      </c>
      <c r="AQ114" s="1">
        <v>2</v>
      </c>
      <c r="AR114" s="1">
        <v>5</v>
      </c>
      <c r="AS114" s="1">
        <v>4</v>
      </c>
      <c r="AT114" s="1">
        <v>5</v>
      </c>
      <c r="AU114" s="1">
        <v>1</v>
      </c>
      <c r="AV114" s="1">
        <v>3</v>
      </c>
      <c r="AW114" s="1">
        <v>3</v>
      </c>
      <c r="AX114" s="1">
        <v>5</v>
      </c>
      <c r="AY114" s="1">
        <v>5</v>
      </c>
      <c r="AZ114" s="1">
        <v>3</v>
      </c>
      <c r="BA114" s="1">
        <v>4</v>
      </c>
      <c r="BB114" s="1">
        <v>1</v>
      </c>
      <c r="BC114" s="1">
        <v>5</v>
      </c>
      <c r="BD114" s="1">
        <v>4</v>
      </c>
      <c r="BE114" s="1" t="s">
        <v>3289</v>
      </c>
      <c r="BF114" s="1" t="s">
        <v>3290</v>
      </c>
      <c r="BG114" s="1" t="s">
        <v>3291</v>
      </c>
      <c r="BH114" s="1" t="s">
        <v>3292</v>
      </c>
      <c r="BI114" s="1" t="s">
        <v>3293</v>
      </c>
      <c r="BJ114" s="1" t="s">
        <v>3294</v>
      </c>
      <c r="BK114" s="1" t="s">
        <v>3295</v>
      </c>
      <c r="BL114" s="1" t="s">
        <v>3296</v>
      </c>
      <c r="BM114" s="1" t="s">
        <v>3297</v>
      </c>
      <c r="BN114" s="1" t="s">
        <v>3298</v>
      </c>
      <c r="BO114" s="1" t="s">
        <v>3299</v>
      </c>
      <c r="BP114" s="1" t="s">
        <v>3300</v>
      </c>
      <c r="BQ114" s="1" t="s">
        <v>3301</v>
      </c>
      <c r="BR114" s="1" t="s">
        <v>3302</v>
      </c>
      <c r="BS114" s="1" t="s">
        <v>3303</v>
      </c>
      <c r="BT114" s="1" t="s">
        <v>3304</v>
      </c>
      <c r="BU114" s="1" t="s">
        <v>3305</v>
      </c>
      <c r="BV114" s="1" t="s">
        <v>3306</v>
      </c>
      <c r="BX114" s="1" t="s">
        <v>3307</v>
      </c>
      <c r="BY114" s="1" t="s">
        <v>3308</v>
      </c>
      <c r="BZ114" s="1" t="s">
        <v>3309</v>
      </c>
      <c r="CA114" s="1" t="s">
        <v>3310</v>
      </c>
      <c r="CB114" s="1" t="s">
        <v>3311</v>
      </c>
      <c r="CC114" s="1" t="s">
        <v>3312</v>
      </c>
      <c r="CD114" s="1" t="s">
        <v>3313</v>
      </c>
      <c r="CE114" s="1" t="s">
        <v>3314</v>
      </c>
      <c r="CF114" s="1" t="s">
        <v>3315</v>
      </c>
      <c r="CG114" s="1" t="s">
        <v>3316</v>
      </c>
    </row>
    <row r="115" spans="1:85" ht="12.75" x14ac:dyDescent="0.2">
      <c r="A115" s="14">
        <v>41982.50300222222</v>
      </c>
      <c r="B115" s="1">
        <v>3</v>
      </c>
      <c r="C115" s="1">
        <v>5</v>
      </c>
      <c r="D115" s="1">
        <v>3</v>
      </c>
      <c r="E115" s="1">
        <v>3</v>
      </c>
      <c r="F115" s="1">
        <v>5</v>
      </c>
      <c r="G115" s="1">
        <v>5</v>
      </c>
      <c r="H115" s="1">
        <v>5</v>
      </c>
      <c r="I115" s="1">
        <v>4</v>
      </c>
      <c r="J115" s="1">
        <v>4</v>
      </c>
      <c r="K115" s="1">
        <v>5</v>
      </c>
      <c r="L115" s="1">
        <v>3</v>
      </c>
      <c r="M115" s="1">
        <v>3</v>
      </c>
      <c r="N115" s="1">
        <v>5</v>
      </c>
      <c r="O115" s="1">
        <v>4</v>
      </c>
      <c r="P115" s="1">
        <v>3</v>
      </c>
      <c r="Q115" s="1">
        <v>4</v>
      </c>
      <c r="R115" s="1">
        <v>5</v>
      </c>
      <c r="S115" s="1">
        <v>5</v>
      </c>
      <c r="T115" s="1">
        <v>3</v>
      </c>
      <c r="U115" s="1">
        <v>5</v>
      </c>
      <c r="V115" s="1">
        <v>5</v>
      </c>
      <c r="W115" s="1">
        <v>5</v>
      </c>
      <c r="X115" s="1">
        <v>5</v>
      </c>
      <c r="Y115" s="1">
        <v>5</v>
      </c>
      <c r="Z115" s="1">
        <v>5</v>
      </c>
      <c r="AA115" s="1">
        <v>5</v>
      </c>
      <c r="AB115" s="1">
        <v>5</v>
      </c>
      <c r="AC115" s="1">
        <v>3</v>
      </c>
      <c r="AD115" s="1">
        <v>4</v>
      </c>
      <c r="AE115" s="1">
        <v>3</v>
      </c>
      <c r="AF115" s="1">
        <v>4</v>
      </c>
      <c r="AG115" s="1">
        <v>4</v>
      </c>
      <c r="AH115" s="1">
        <v>5</v>
      </c>
      <c r="AI115" s="1">
        <v>3</v>
      </c>
      <c r="AJ115" s="1">
        <v>3</v>
      </c>
      <c r="AK115" s="1">
        <v>5</v>
      </c>
      <c r="AL115" s="1">
        <v>3</v>
      </c>
      <c r="AM115" s="1">
        <v>4</v>
      </c>
      <c r="AN115" s="1">
        <v>5</v>
      </c>
      <c r="AO115" s="1">
        <v>4</v>
      </c>
      <c r="AP115" s="1">
        <v>5</v>
      </c>
      <c r="AQ115" s="1">
        <v>5</v>
      </c>
      <c r="AR115" s="1">
        <v>3</v>
      </c>
      <c r="AS115" s="1">
        <v>5</v>
      </c>
      <c r="AT115" s="1">
        <v>4</v>
      </c>
      <c r="AU115" s="1">
        <v>3</v>
      </c>
      <c r="AV115" s="1">
        <v>4</v>
      </c>
      <c r="AW115" s="1">
        <v>5</v>
      </c>
      <c r="AX115" s="1">
        <v>5</v>
      </c>
      <c r="AY115" s="1">
        <v>4</v>
      </c>
      <c r="AZ115" s="1">
        <v>4</v>
      </c>
      <c r="BA115" s="1">
        <v>5</v>
      </c>
      <c r="BB115" s="1">
        <v>3</v>
      </c>
      <c r="BC115" s="1">
        <v>5</v>
      </c>
      <c r="BD115" s="1">
        <v>5</v>
      </c>
      <c r="BE115" s="1" t="s">
        <v>3317</v>
      </c>
      <c r="BF115" s="1" t="s">
        <v>3318</v>
      </c>
      <c r="BG115" s="1" t="s">
        <v>3319</v>
      </c>
      <c r="BH115" s="1" t="s">
        <v>3320</v>
      </c>
      <c r="BI115" s="1" t="s">
        <v>3321</v>
      </c>
      <c r="BJ115" s="1" t="s">
        <v>3322</v>
      </c>
      <c r="BK115" s="1" t="s">
        <v>3323</v>
      </c>
      <c r="BL115" s="1" t="s">
        <v>3324</v>
      </c>
      <c r="BM115" s="1" t="s">
        <v>3325</v>
      </c>
      <c r="BN115" s="1" t="s">
        <v>3326</v>
      </c>
      <c r="BO115" s="1" t="s">
        <v>3327</v>
      </c>
      <c r="BP115" s="1" t="s">
        <v>3328</v>
      </c>
      <c r="BQ115" s="1" t="s">
        <v>3329</v>
      </c>
      <c r="BR115" s="1" t="s">
        <v>3330</v>
      </c>
      <c r="BS115" s="1" t="s">
        <v>3331</v>
      </c>
      <c r="BT115" s="1" t="s">
        <v>3332</v>
      </c>
      <c r="BU115" s="1" t="s">
        <v>3333</v>
      </c>
      <c r="BV115" s="1" t="s">
        <v>3334</v>
      </c>
      <c r="BW115" s="1" t="s">
        <v>3335</v>
      </c>
      <c r="BX115" s="1" t="s">
        <v>3336</v>
      </c>
      <c r="BY115" s="1" t="s">
        <v>3337</v>
      </c>
      <c r="BZ115" s="1" t="s">
        <v>3338</v>
      </c>
      <c r="CA115" s="1" t="s">
        <v>3339</v>
      </c>
      <c r="CB115" s="1" t="s">
        <v>3340</v>
      </c>
      <c r="CC115" s="1" t="s">
        <v>3341</v>
      </c>
      <c r="CD115" s="1" t="s">
        <v>3342</v>
      </c>
      <c r="CE115" s="1" t="s">
        <v>3343</v>
      </c>
      <c r="CF115" s="1" t="s">
        <v>3344</v>
      </c>
      <c r="CG115" s="1" t="s">
        <v>3345</v>
      </c>
    </row>
    <row r="116" spans="1:85" ht="12.75" x14ac:dyDescent="0.2">
      <c r="A116" s="14">
        <v>41982.692590208339</v>
      </c>
      <c r="B116" s="1">
        <v>4</v>
      </c>
      <c r="C116" s="1">
        <v>5</v>
      </c>
      <c r="D116" s="1">
        <v>1</v>
      </c>
      <c r="E116" s="1">
        <v>1</v>
      </c>
      <c r="F116" s="1">
        <v>5</v>
      </c>
      <c r="G116" s="1">
        <v>4</v>
      </c>
      <c r="H116" s="1">
        <v>5</v>
      </c>
      <c r="I116" s="1">
        <v>5</v>
      </c>
      <c r="J116" s="1">
        <v>3</v>
      </c>
      <c r="K116" s="1">
        <v>4</v>
      </c>
      <c r="L116" s="1">
        <v>4</v>
      </c>
      <c r="M116" s="1">
        <v>3</v>
      </c>
      <c r="N116" s="1">
        <v>4</v>
      </c>
      <c r="O116" s="1">
        <v>4</v>
      </c>
      <c r="P116" s="1">
        <v>4</v>
      </c>
      <c r="Q116" s="1">
        <v>5</v>
      </c>
      <c r="R116" s="1">
        <v>3</v>
      </c>
      <c r="S116" s="1">
        <v>4</v>
      </c>
      <c r="T116" s="1">
        <v>1</v>
      </c>
      <c r="U116" s="1">
        <v>3</v>
      </c>
      <c r="V116" s="1">
        <v>4</v>
      </c>
      <c r="W116" s="1">
        <v>5</v>
      </c>
      <c r="X116" s="1">
        <v>3</v>
      </c>
      <c r="Y116" s="1">
        <v>4</v>
      </c>
      <c r="Z116" s="1">
        <v>5</v>
      </c>
      <c r="AA116" s="1">
        <v>3</v>
      </c>
      <c r="AB116" s="1">
        <v>1</v>
      </c>
      <c r="AC116" s="1">
        <v>3</v>
      </c>
      <c r="AD116" s="1">
        <v>3</v>
      </c>
      <c r="AE116" s="1">
        <v>5</v>
      </c>
      <c r="AF116" s="1">
        <v>5</v>
      </c>
      <c r="AG116" s="1">
        <v>5</v>
      </c>
      <c r="AH116" s="1">
        <v>5</v>
      </c>
      <c r="AI116" s="1">
        <v>4</v>
      </c>
      <c r="AJ116" s="1">
        <v>5</v>
      </c>
      <c r="AK116" s="1">
        <v>5</v>
      </c>
      <c r="AL116" s="1">
        <v>2</v>
      </c>
      <c r="AM116" s="1">
        <v>1</v>
      </c>
      <c r="AN116" s="1">
        <v>5</v>
      </c>
      <c r="AO116" s="1">
        <v>5</v>
      </c>
      <c r="AP116" s="1">
        <v>5</v>
      </c>
      <c r="AQ116" s="1">
        <v>5</v>
      </c>
      <c r="AR116" s="1">
        <v>4</v>
      </c>
      <c r="AS116" s="1">
        <v>5</v>
      </c>
      <c r="AT116" s="1">
        <v>5</v>
      </c>
      <c r="AU116" s="1">
        <v>3</v>
      </c>
      <c r="AV116" s="1">
        <v>2</v>
      </c>
      <c r="AW116" s="1">
        <v>5</v>
      </c>
      <c r="AX116" s="1">
        <v>5</v>
      </c>
      <c r="AY116" s="1">
        <v>5</v>
      </c>
      <c r="AZ116" s="1">
        <v>3</v>
      </c>
      <c r="BA116" s="1">
        <v>5</v>
      </c>
      <c r="BB116" s="1">
        <v>2</v>
      </c>
      <c r="BC116" s="1">
        <v>3</v>
      </c>
      <c r="BD116" s="1">
        <v>4</v>
      </c>
      <c r="BE116" s="1" t="s">
        <v>3346</v>
      </c>
      <c r="BF116" s="1" t="s">
        <v>3347</v>
      </c>
      <c r="BG116" s="1" t="s">
        <v>3348</v>
      </c>
      <c r="BH116" s="1" t="s">
        <v>3349</v>
      </c>
      <c r="BI116" s="1" t="s">
        <v>3350</v>
      </c>
      <c r="BJ116" s="1" t="s">
        <v>3351</v>
      </c>
      <c r="BK116" s="1" t="s">
        <v>3352</v>
      </c>
      <c r="BL116" s="1" t="s">
        <v>3353</v>
      </c>
      <c r="BM116" s="1" t="s">
        <v>3354</v>
      </c>
      <c r="BN116" s="1" t="s">
        <v>3355</v>
      </c>
      <c r="BO116" s="1" t="s">
        <v>3356</v>
      </c>
      <c r="BP116" s="1" t="s">
        <v>3357</v>
      </c>
      <c r="BQ116" s="1" t="s">
        <v>3358</v>
      </c>
      <c r="BR116" s="1" t="s">
        <v>3359</v>
      </c>
      <c r="BS116" s="1" t="s">
        <v>3360</v>
      </c>
      <c r="BT116" s="1" t="s">
        <v>3361</v>
      </c>
      <c r="BU116" s="1" t="s">
        <v>3362</v>
      </c>
      <c r="BY116" s="1" t="s">
        <v>3363</v>
      </c>
      <c r="BZ116" s="1" t="s">
        <v>3364</v>
      </c>
      <c r="CA116" s="1" t="s">
        <v>3365</v>
      </c>
      <c r="CB116" s="1" t="s">
        <v>3366</v>
      </c>
      <c r="CC116" s="1" t="s">
        <v>3367</v>
      </c>
      <c r="CD116" s="1" t="s">
        <v>3368</v>
      </c>
      <c r="CE116" s="1" t="s">
        <v>3369</v>
      </c>
      <c r="CF116" s="1" t="s">
        <v>3370</v>
      </c>
      <c r="CG116" s="1" t="s">
        <v>3371</v>
      </c>
    </row>
    <row r="117" spans="1:85" ht="12.75" x14ac:dyDescent="0.2">
      <c r="A117" s="14">
        <v>41983.397790763891</v>
      </c>
      <c r="B117" s="1">
        <v>1</v>
      </c>
      <c r="C117" s="1">
        <v>3</v>
      </c>
      <c r="D117" s="1">
        <v>1</v>
      </c>
      <c r="E117" s="1">
        <v>1</v>
      </c>
      <c r="F117" s="1">
        <v>5</v>
      </c>
      <c r="G117" s="1">
        <v>1</v>
      </c>
      <c r="H117" s="1">
        <v>3</v>
      </c>
      <c r="I117" s="1">
        <v>1</v>
      </c>
      <c r="J117" s="1">
        <v>3</v>
      </c>
      <c r="K117" s="1">
        <v>1</v>
      </c>
      <c r="L117" s="1">
        <v>2</v>
      </c>
      <c r="M117" s="1">
        <v>3</v>
      </c>
      <c r="N117" s="1">
        <v>1</v>
      </c>
      <c r="O117" s="1">
        <v>3</v>
      </c>
      <c r="P117" s="1">
        <v>2</v>
      </c>
      <c r="Q117" s="1">
        <v>4</v>
      </c>
      <c r="R117" s="1">
        <v>3</v>
      </c>
      <c r="S117" s="1">
        <v>5</v>
      </c>
      <c r="T117" s="1">
        <v>1</v>
      </c>
      <c r="U117" s="1">
        <v>1</v>
      </c>
      <c r="V117" s="1">
        <v>5</v>
      </c>
      <c r="W117" s="1">
        <v>4</v>
      </c>
      <c r="X117" s="1">
        <v>3</v>
      </c>
      <c r="Y117" s="1">
        <v>4</v>
      </c>
      <c r="Z117" s="1">
        <v>3</v>
      </c>
      <c r="AA117" s="1">
        <v>4</v>
      </c>
      <c r="AB117" s="1">
        <v>3</v>
      </c>
      <c r="AC117" s="1">
        <v>4</v>
      </c>
      <c r="AD117" s="1">
        <v>3</v>
      </c>
      <c r="AE117" s="1">
        <v>4</v>
      </c>
      <c r="AF117" s="1">
        <v>4</v>
      </c>
      <c r="AG117" s="1">
        <v>4</v>
      </c>
      <c r="AH117" s="1">
        <v>4</v>
      </c>
      <c r="AI117" s="1">
        <v>4</v>
      </c>
      <c r="AJ117" s="1">
        <v>1</v>
      </c>
      <c r="AK117" s="1">
        <v>4</v>
      </c>
      <c r="AL117" s="1">
        <v>2</v>
      </c>
      <c r="AM117" s="1">
        <v>3</v>
      </c>
      <c r="AN117" s="1">
        <v>5</v>
      </c>
      <c r="AO117" s="1">
        <v>1</v>
      </c>
      <c r="AP117" s="1">
        <v>4</v>
      </c>
      <c r="AQ117" s="1">
        <v>3</v>
      </c>
      <c r="AR117" s="1">
        <v>4</v>
      </c>
      <c r="AS117" s="1">
        <v>1</v>
      </c>
      <c r="AT117" s="1">
        <v>4</v>
      </c>
      <c r="AU117" s="1">
        <v>4</v>
      </c>
      <c r="AV117" s="1">
        <v>2</v>
      </c>
      <c r="AW117" s="1">
        <v>4</v>
      </c>
      <c r="AX117" s="1">
        <v>4</v>
      </c>
      <c r="AY117" s="1">
        <v>4</v>
      </c>
      <c r="AZ117" s="1">
        <v>3</v>
      </c>
      <c r="BA117" s="1">
        <v>5</v>
      </c>
      <c r="BB117" s="1">
        <v>1</v>
      </c>
      <c r="BC117" s="1">
        <v>2</v>
      </c>
      <c r="BD117" s="1">
        <v>5</v>
      </c>
      <c r="BE117" s="1" t="s">
        <v>3372</v>
      </c>
      <c r="BF117" s="1" t="s">
        <v>3373</v>
      </c>
      <c r="BG117" s="1" t="s">
        <v>3374</v>
      </c>
      <c r="BH117" s="1" t="s">
        <v>3375</v>
      </c>
      <c r="BI117" s="1" t="s">
        <v>3376</v>
      </c>
      <c r="BJ117" s="1" t="s">
        <v>3377</v>
      </c>
      <c r="BK117" s="1" t="s">
        <v>3378</v>
      </c>
      <c r="BL117" s="1" t="s">
        <v>3379</v>
      </c>
      <c r="BM117" s="1" t="s">
        <v>3380</v>
      </c>
      <c r="BN117" s="1" t="s">
        <v>3381</v>
      </c>
      <c r="BO117" s="1" t="s">
        <v>3382</v>
      </c>
      <c r="BP117" s="1" t="s">
        <v>3383</v>
      </c>
      <c r="BQ117" s="1" t="s">
        <v>3384</v>
      </c>
      <c r="BR117" s="1" t="s">
        <v>3385</v>
      </c>
      <c r="BS117" s="1" t="s">
        <v>3386</v>
      </c>
      <c r="BT117" s="1" t="s">
        <v>3387</v>
      </c>
      <c r="BU117" s="1" t="s">
        <v>3388</v>
      </c>
      <c r="BV117" s="1" t="s">
        <v>3389</v>
      </c>
      <c r="BW117" s="1" t="s">
        <v>3390</v>
      </c>
      <c r="BX117" s="1" t="s">
        <v>3391</v>
      </c>
      <c r="BY117" s="1" t="s">
        <v>3392</v>
      </c>
      <c r="BZ117" s="1" t="s">
        <v>3393</v>
      </c>
      <c r="CA117" s="1" t="s">
        <v>3394</v>
      </c>
      <c r="CB117" s="1" t="s">
        <v>3395</v>
      </c>
      <c r="CC117" s="1" t="s">
        <v>3396</v>
      </c>
      <c r="CD117" s="1" t="s">
        <v>3397</v>
      </c>
      <c r="CE117" s="1" t="s">
        <v>3398</v>
      </c>
      <c r="CF117" s="1" t="s">
        <v>3399</v>
      </c>
      <c r="CG117" s="1" t="s">
        <v>3400</v>
      </c>
    </row>
    <row r="118" spans="1:85" ht="12.75" x14ac:dyDescent="0.2">
      <c r="A118" s="14">
        <v>41984.577352384258</v>
      </c>
      <c r="B118" s="1">
        <v>1</v>
      </c>
      <c r="C118" s="1">
        <v>5</v>
      </c>
      <c r="D118" s="1">
        <v>2</v>
      </c>
      <c r="E118" s="1">
        <v>1</v>
      </c>
      <c r="F118" s="1">
        <v>2</v>
      </c>
      <c r="G118" s="1">
        <v>5</v>
      </c>
      <c r="H118" s="1">
        <v>5</v>
      </c>
      <c r="I118" s="1">
        <v>5</v>
      </c>
      <c r="J118" s="1">
        <v>1</v>
      </c>
      <c r="K118" s="1">
        <v>2</v>
      </c>
      <c r="L118" s="1">
        <v>3</v>
      </c>
      <c r="M118" s="1">
        <v>1</v>
      </c>
      <c r="N118" s="1">
        <v>1</v>
      </c>
      <c r="O118" s="1">
        <v>5</v>
      </c>
      <c r="P118" s="1">
        <v>1</v>
      </c>
      <c r="Q118" s="1">
        <v>1</v>
      </c>
      <c r="R118" s="1">
        <v>3</v>
      </c>
      <c r="S118" s="1">
        <v>3</v>
      </c>
      <c r="T118" s="1">
        <v>1</v>
      </c>
      <c r="U118" s="1">
        <v>3</v>
      </c>
      <c r="V118" s="1">
        <v>5</v>
      </c>
      <c r="W118" s="1">
        <v>5</v>
      </c>
      <c r="X118" s="1">
        <v>2</v>
      </c>
      <c r="Y118" s="1">
        <v>2</v>
      </c>
      <c r="Z118" s="1">
        <v>2</v>
      </c>
      <c r="AA118" s="1">
        <v>2</v>
      </c>
      <c r="AB118" s="1">
        <v>1</v>
      </c>
      <c r="AC118" s="1">
        <v>1</v>
      </c>
      <c r="AD118" s="1">
        <v>2</v>
      </c>
      <c r="AE118" s="1">
        <v>2</v>
      </c>
      <c r="AF118" s="1">
        <v>2</v>
      </c>
      <c r="AG118" s="1">
        <v>2</v>
      </c>
      <c r="AH118" s="1">
        <v>5</v>
      </c>
      <c r="AI118" s="1">
        <v>1</v>
      </c>
      <c r="AJ118" s="1">
        <v>1</v>
      </c>
      <c r="AK118" s="1">
        <v>5</v>
      </c>
      <c r="AL118" s="1">
        <v>3</v>
      </c>
      <c r="AM118" s="1">
        <v>1</v>
      </c>
      <c r="AN118" s="1">
        <v>3</v>
      </c>
      <c r="AO118" s="1">
        <v>5</v>
      </c>
      <c r="AP118" s="1">
        <v>5</v>
      </c>
      <c r="AQ118" s="1">
        <v>5</v>
      </c>
      <c r="AR118" s="1">
        <v>3</v>
      </c>
      <c r="AS118" s="1">
        <v>1</v>
      </c>
      <c r="AT118" s="1">
        <v>4</v>
      </c>
      <c r="AU118" s="1">
        <v>1</v>
      </c>
      <c r="AV118" s="1">
        <v>1</v>
      </c>
      <c r="AW118" s="1">
        <v>5</v>
      </c>
      <c r="AX118" s="1">
        <v>3</v>
      </c>
      <c r="AY118" s="1">
        <v>1</v>
      </c>
      <c r="AZ118" s="1">
        <v>4</v>
      </c>
      <c r="BA118" s="1">
        <v>5</v>
      </c>
      <c r="BB118" s="1">
        <v>1</v>
      </c>
      <c r="BC118" s="1">
        <v>3</v>
      </c>
      <c r="BD118" s="1">
        <v>5</v>
      </c>
      <c r="BE118" s="1" t="s">
        <v>3401</v>
      </c>
      <c r="BF118" s="1" t="s">
        <v>3402</v>
      </c>
      <c r="BG118" s="1" t="s">
        <v>3403</v>
      </c>
      <c r="BH118" s="1" t="s">
        <v>3404</v>
      </c>
      <c r="BI118" s="1" t="s">
        <v>3405</v>
      </c>
      <c r="BJ118" s="1" t="s">
        <v>3406</v>
      </c>
      <c r="BK118" s="1" t="s">
        <v>3407</v>
      </c>
      <c r="BL118" s="1" t="s">
        <v>3408</v>
      </c>
      <c r="BM118" s="1" t="s">
        <v>3409</v>
      </c>
      <c r="BN118" s="1" t="s">
        <v>3410</v>
      </c>
      <c r="BO118" s="1" t="s">
        <v>3411</v>
      </c>
      <c r="BP118" s="1" t="s">
        <v>3412</v>
      </c>
      <c r="BQ118" s="1" t="s">
        <v>3413</v>
      </c>
      <c r="BR118" s="1" t="s">
        <v>3414</v>
      </c>
      <c r="BS118" s="1" t="s">
        <v>3415</v>
      </c>
      <c r="BT118" s="1" t="s">
        <v>3416</v>
      </c>
      <c r="BU118" s="1" t="s">
        <v>3417</v>
      </c>
      <c r="BV118" s="1" t="s">
        <v>3418</v>
      </c>
      <c r="BX118" s="1" t="s">
        <v>3419</v>
      </c>
      <c r="BY118" s="1" t="s">
        <v>3420</v>
      </c>
      <c r="BZ118" s="1" t="s">
        <v>3421</v>
      </c>
      <c r="CA118" s="1" t="s">
        <v>3422</v>
      </c>
      <c r="CB118" s="1" t="s">
        <v>3423</v>
      </c>
      <c r="CC118" s="1" t="s">
        <v>3424</v>
      </c>
      <c r="CD118" s="1" t="s">
        <v>3425</v>
      </c>
      <c r="CF118" s="1" t="s">
        <v>3426</v>
      </c>
      <c r="CG118" s="1" t="s">
        <v>3427</v>
      </c>
    </row>
    <row r="119" spans="1:85" ht="12.75" x14ac:dyDescent="0.2">
      <c r="A119" s="14">
        <v>41984.646887557872</v>
      </c>
      <c r="B119" s="1">
        <v>1</v>
      </c>
      <c r="C119" s="1">
        <v>5</v>
      </c>
      <c r="D119" s="1">
        <v>1</v>
      </c>
      <c r="E119" s="1">
        <v>2</v>
      </c>
      <c r="F119" s="1">
        <v>3</v>
      </c>
      <c r="G119" s="1">
        <v>1</v>
      </c>
      <c r="H119" s="1">
        <v>1</v>
      </c>
      <c r="I119" s="1">
        <v>1</v>
      </c>
      <c r="J119" s="1">
        <v>1</v>
      </c>
      <c r="K119" s="1">
        <v>2</v>
      </c>
      <c r="L119" s="1">
        <v>1</v>
      </c>
      <c r="M119" s="1">
        <v>1</v>
      </c>
      <c r="N119" s="1">
        <v>2</v>
      </c>
      <c r="O119" s="1">
        <v>5</v>
      </c>
      <c r="P119" s="1">
        <v>1</v>
      </c>
      <c r="Q119" s="1">
        <v>2</v>
      </c>
      <c r="R119" s="1">
        <v>2</v>
      </c>
      <c r="S119" s="1">
        <v>5</v>
      </c>
      <c r="T119" s="1">
        <v>1</v>
      </c>
      <c r="U119" s="1">
        <v>1</v>
      </c>
      <c r="V119" s="1">
        <v>5</v>
      </c>
      <c r="W119" s="1">
        <v>4</v>
      </c>
      <c r="X119" s="1">
        <v>1</v>
      </c>
      <c r="Y119" s="1">
        <v>4</v>
      </c>
      <c r="Z119" s="1">
        <v>4</v>
      </c>
      <c r="AA119" s="1">
        <v>4</v>
      </c>
      <c r="AB119" s="1">
        <v>1</v>
      </c>
      <c r="AC119" s="1">
        <v>1</v>
      </c>
      <c r="AD119" s="1">
        <v>5</v>
      </c>
      <c r="AE119" s="1">
        <v>5</v>
      </c>
      <c r="AF119" s="1">
        <v>4</v>
      </c>
      <c r="AG119" s="1">
        <v>3</v>
      </c>
      <c r="AH119" s="1">
        <v>2</v>
      </c>
      <c r="AI119" s="1">
        <v>4</v>
      </c>
      <c r="AJ119" s="1">
        <v>1</v>
      </c>
      <c r="AK119" s="1">
        <v>5</v>
      </c>
      <c r="AL119" s="1">
        <v>2</v>
      </c>
      <c r="AM119" s="1">
        <v>1</v>
      </c>
      <c r="AN119" s="1">
        <v>3</v>
      </c>
      <c r="AO119" s="1">
        <v>2</v>
      </c>
      <c r="AP119" s="1">
        <v>2</v>
      </c>
      <c r="AQ119" s="1">
        <v>1</v>
      </c>
      <c r="AR119" s="1">
        <v>2</v>
      </c>
      <c r="AS119" s="1">
        <v>2</v>
      </c>
      <c r="AT119" s="1" t="s">
        <v>3428</v>
      </c>
      <c r="AU119" s="1">
        <v>1</v>
      </c>
      <c r="AV119" s="1">
        <v>2</v>
      </c>
      <c r="AW119" s="1">
        <v>5</v>
      </c>
      <c r="AX119" s="1">
        <v>1</v>
      </c>
      <c r="AY119" s="1">
        <v>1</v>
      </c>
      <c r="AZ119" s="1">
        <v>2</v>
      </c>
      <c r="BA119" s="1">
        <v>5</v>
      </c>
      <c r="BB119" s="1">
        <v>1</v>
      </c>
      <c r="BC119" s="1">
        <v>1</v>
      </c>
      <c r="BD119" s="1">
        <v>5</v>
      </c>
      <c r="BE119" s="1" t="s">
        <v>3429</v>
      </c>
      <c r="BF119" s="1" t="s">
        <v>3430</v>
      </c>
      <c r="BG119" s="1" t="s">
        <v>3431</v>
      </c>
      <c r="BH119" s="1" t="s">
        <v>3432</v>
      </c>
      <c r="BI119" s="1" t="s">
        <v>3433</v>
      </c>
      <c r="BJ119" s="1" t="s">
        <v>3434</v>
      </c>
      <c r="BK119" s="1" t="s">
        <v>3435</v>
      </c>
      <c r="BL119" s="1" t="s">
        <v>3436</v>
      </c>
      <c r="BM119" s="1" t="s">
        <v>3437</v>
      </c>
      <c r="BN119" s="1" t="s">
        <v>3438</v>
      </c>
      <c r="BO119" s="1" t="s">
        <v>3439</v>
      </c>
      <c r="BP119" s="1" t="s">
        <v>3440</v>
      </c>
      <c r="BQ119" s="1" t="s">
        <v>3441</v>
      </c>
      <c r="BR119" s="1" t="s">
        <v>3442</v>
      </c>
      <c r="BS119" s="1" t="s">
        <v>3443</v>
      </c>
      <c r="BT119" s="1" t="s">
        <v>3444</v>
      </c>
      <c r="BU119" s="1" t="s">
        <v>3445</v>
      </c>
      <c r="BV119" s="1" t="s">
        <v>3446</v>
      </c>
      <c r="BW119" s="1" t="s">
        <v>3447</v>
      </c>
      <c r="BX119" s="1" t="s">
        <v>3448</v>
      </c>
      <c r="BY119" s="1" t="s">
        <v>3449</v>
      </c>
      <c r="BZ119" s="1" t="s">
        <v>3450</v>
      </c>
      <c r="CA119" s="1" t="s">
        <v>3451</v>
      </c>
      <c r="CB119" s="1" t="s">
        <v>3452</v>
      </c>
      <c r="CC119" s="1" t="s">
        <v>3453</v>
      </c>
      <c r="CD119" s="1" t="s">
        <v>3454</v>
      </c>
      <c r="CF119" s="1" t="s">
        <v>3455</v>
      </c>
      <c r="CG119" s="1" t="s">
        <v>3456</v>
      </c>
    </row>
    <row r="120" spans="1:85" ht="12.75" x14ac:dyDescent="0.2">
      <c r="A120" s="14">
        <v>41984.665792210653</v>
      </c>
      <c r="B120" s="1">
        <v>2</v>
      </c>
      <c r="C120" s="1">
        <v>5</v>
      </c>
      <c r="D120" s="1">
        <v>4</v>
      </c>
      <c r="E120" s="1">
        <v>4</v>
      </c>
      <c r="F120" s="1">
        <v>5</v>
      </c>
      <c r="G120" s="1">
        <v>1</v>
      </c>
      <c r="H120" s="1">
        <v>2</v>
      </c>
      <c r="I120" s="1">
        <v>3</v>
      </c>
      <c r="J120" s="1">
        <v>4</v>
      </c>
      <c r="K120" s="1">
        <v>4</v>
      </c>
      <c r="L120" s="1">
        <v>4</v>
      </c>
      <c r="M120" s="1">
        <v>4</v>
      </c>
      <c r="N120" s="1">
        <v>3</v>
      </c>
      <c r="O120" s="1">
        <v>4</v>
      </c>
      <c r="P120" s="1">
        <v>4</v>
      </c>
      <c r="Q120" s="1">
        <v>5</v>
      </c>
      <c r="R120" s="1">
        <v>3</v>
      </c>
      <c r="S120" s="1">
        <v>3</v>
      </c>
      <c r="T120" s="1">
        <v>1</v>
      </c>
      <c r="U120" s="1">
        <v>5</v>
      </c>
      <c r="V120" s="1">
        <v>5</v>
      </c>
      <c r="W120" s="1">
        <v>4</v>
      </c>
      <c r="X120" s="1">
        <v>2</v>
      </c>
      <c r="Y120" s="1">
        <v>4</v>
      </c>
      <c r="Z120" s="1">
        <v>2</v>
      </c>
      <c r="AA120" s="1">
        <v>4</v>
      </c>
      <c r="AB120" s="1">
        <v>1</v>
      </c>
      <c r="AC120" s="1">
        <v>5</v>
      </c>
      <c r="AD120" s="1">
        <v>2</v>
      </c>
      <c r="AE120" s="1">
        <v>4</v>
      </c>
      <c r="AF120" s="1">
        <v>3</v>
      </c>
      <c r="AG120" s="1">
        <v>3</v>
      </c>
      <c r="AH120" s="1">
        <v>4</v>
      </c>
      <c r="AI120" s="1">
        <v>5</v>
      </c>
      <c r="AJ120" s="1">
        <v>3</v>
      </c>
      <c r="AK120" s="1">
        <v>5</v>
      </c>
      <c r="AL120" s="1">
        <v>5</v>
      </c>
      <c r="AM120" s="1">
        <v>4</v>
      </c>
      <c r="AN120" s="1">
        <v>5</v>
      </c>
      <c r="AO120" s="1">
        <v>4</v>
      </c>
      <c r="AP120" s="1">
        <v>3</v>
      </c>
      <c r="AQ120" s="1">
        <v>3</v>
      </c>
      <c r="AR120" s="1">
        <v>4</v>
      </c>
      <c r="AS120" s="1">
        <v>4</v>
      </c>
      <c r="AT120" s="1">
        <v>5</v>
      </c>
      <c r="AU120" s="1">
        <v>4</v>
      </c>
      <c r="AV120" s="1">
        <v>3</v>
      </c>
      <c r="AW120" s="1">
        <v>5</v>
      </c>
      <c r="AX120" s="1">
        <v>5</v>
      </c>
      <c r="AY120" s="1">
        <v>3</v>
      </c>
      <c r="AZ120" s="1">
        <v>3</v>
      </c>
      <c r="BA120" s="1">
        <v>4</v>
      </c>
      <c r="BB120" s="1">
        <v>3</v>
      </c>
      <c r="BC120" s="1">
        <v>4</v>
      </c>
      <c r="BD120" s="1">
        <v>5</v>
      </c>
      <c r="BE120" s="1" t="s">
        <v>3457</v>
      </c>
      <c r="BF120" s="1" t="s">
        <v>3458</v>
      </c>
      <c r="BG120" s="1" t="s">
        <v>3459</v>
      </c>
      <c r="BH120" s="1" t="s">
        <v>3460</v>
      </c>
      <c r="BI120" s="1" t="s">
        <v>3461</v>
      </c>
      <c r="BJ120" s="1" t="s">
        <v>3462</v>
      </c>
      <c r="BK120" s="1" t="s">
        <v>3463</v>
      </c>
      <c r="BL120" s="1" t="s">
        <v>3464</v>
      </c>
      <c r="BM120" s="1" t="s">
        <v>3465</v>
      </c>
      <c r="BN120" s="1" t="s">
        <v>3466</v>
      </c>
      <c r="BO120" s="1" t="s">
        <v>3467</v>
      </c>
      <c r="BP120" s="1" t="s">
        <v>3468</v>
      </c>
      <c r="BQ120" s="1" t="s">
        <v>3469</v>
      </c>
      <c r="BR120" s="1" t="s">
        <v>3470</v>
      </c>
      <c r="BS120" s="1" t="s">
        <v>3471</v>
      </c>
      <c r="BT120" s="1" t="s">
        <v>3472</v>
      </c>
      <c r="BU120" s="1" t="s">
        <v>3473</v>
      </c>
      <c r="BV120" s="1" t="s">
        <v>3474</v>
      </c>
      <c r="BW120" s="1" t="s">
        <v>3475</v>
      </c>
      <c r="BX120" s="1" t="s">
        <v>3476</v>
      </c>
      <c r="BY120" s="1" t="s">
        <v>3477</v>
      </c>
      <c r="BZ120" s="1" t="s">
        <v>3478</v>
      </c>
      <c r="CA120" s="1" t="s">
        <v>3479</v>
      </c>
      <c r="CB120" s="1" t="s">
        <v>3480</v>
      </c>
      <c r="CD120" s="1" t="s">
        <v>3481</v>
      </c>
      <c r="CE120" s="1" t="s">
        <v>3482</v>
      </c>
      <c r="CF120" s="1" t="s">
        <v>3483</v>
      </c>
      <c r="CG120" s="1" t="s">
        <v>3484</v>
      </c>
    </row>
    <row r="121" spans="1:85" ht="12.75" x14ac:dyDescent="0.2">
      <c r="A121" s="14">
        <v>41984.706497361112</v>
      </c>
      <c r="B121" s="1">
        <v>2</v>
      </c>
      <c r="C121" s="1">
        <v>3</v>
      </c>
      <c r="D121" s="1">
        <v>3</v>
      </c>
      <c r="E121" s="1">
        <v>2</v>
      </c>
      <c r="F121" s="1">
        <v>4</v>
      </c>
      <c r="G121" s="1">
        <v>1</v>
      </c>
      <c r="H121" s="1">
        <v>2</v>
      </c>
      <c r="I121" s="1">
        <v>1</v>
      </c>
      <c r="J121" s="1">
        <v>4</v>
      </c>
      <c r="K121" s="1">
        <v>4</v>
      </c>
      <c r="L121" s="1">
        <v>3</v>
      </c>
      <c r="M121" s="1">
        <v>3</v>
      </c>
      <c r="N121" s="1">
        <v>2</v>
      </c>
      <c r="O121" s="1">
        <v>4</v>
      </c>
      <c r="P121" s="1">
        <v>3</v>
      </c>
      <c r="Q121" s="1">
        <v>3</v>
      </c>
      <c r="R121" s="1">
        <v>3</v>
      </c>
      <c r="S121" s="1">
        <v>2</v>
      </c>
      <c r="T121" s="1">
        <v>1</v>
      </c>
      <c r="U121" s="1">
        <v>4</v>
      </c>
      <c r="V121" s="1">
        <v>3</v>
      </c>
      <c r="W121" s="1">
        <v>3</v>
      </c>
      <c r="X121" s="1">
        <v>1</v>
      </c>
      <c r="Y121" s="1">
        <v>3</v>
      </c>
      <c r="Z121" s="1">
        <v>3</v>
      </c>
      <c r="AA121" s="1">
        <v>2</v>
      </c>
      <c r="AB121" s="1">
        <v>2</v>
      </c>
      <c r="AC121" s="1">
        <v>3</v>
      </c>
      <c r="AD121" s="1">
        <v>4</v>
      </c>
      <c r="AE121" s="1">
        <v>3</v>
      </c>
      <c r="AF121" s="1">
        <v>3</v>
      </c>
      <c r="AG121" s="1">
        <v>3</v>
      </c>
      <c r="AH121" s="1">
        <v>3</v>
      </c>
      <c r="AI121" s="1">
        <v>3</v>
      </c>
      <c r="AJ121" s="1">
        <v>2</v>
      </c>
      <c r="AK121" s="1">
        <v>4</v>
      </c>
      <c r="AL121" s="1">
        <v>3</v>
      </c>
      <c r="AM121" s="1">
        <v>2</v>
      </c>
      <c r="AN121" s="1">
        <v>3</v>
      </c>
      <c r="AO121" s="1">
        <v>2</v>
      </c>
      <c r="AP121" s="1">
        <v>2</v>
      </c>
      <c r="AQ121" s="1">
        <v>2</v>
      </c>
      <c r="AR121" s="1">
        <v>4</v>
      </c>
      <c r="AS121" s="1">
        <v>4</v>
      </c>
      <c r="AT121" s="1">
        <v>3</v>
      </c>
      <c r="AU121" s="1">
        <v>3</v>
      </c>
      <c r="AV121" s="1">
        <v>3</v>
      </c>
      <c r="AW121" s="1">
        <v>4</v>
      </c>
      <c r="AX121" s="1">
        <v>3</v>
      </c>
      <c r="AY121" s="1">
        <v>3</v>
      </c>
      <c r="AZ121" s="1">
        <v>3</v>
      </c>
      <c r="BA121" s="1">
        <v>3</v>
      </c>
      <c r="BB121" s="1">
        <v>1</v>
      </c>
      <c r="BC121" s="1">
        <v>3</v>
      </c>
      <c r="BD121" s="1">
        <v>3</v>
      </c>
      <c r="BE121" s="1" t="s">
        <v>3485</v>
      </c>
      <c r="BF121" s="1" t="s">
        <v>3486</v>
      </c>
      <c r="BG121" s="1" t="s">
        <v>3487</v>
      </c>
      <c r="BH121" s="1" t="s">
        <v>3488</v>
      </c>
      <c r="BI121" s="1" t="s">
        <v>3489</v>
      </c>
      <c r="BJ121" s="1" t="s">
        <v>3490</v>
      </c>
      <c r="BK121" s="1" t="s">
        <v>3491</v>
      </c>
      <c r="BL121" s="1" t="s">
        <v>3492</v>
      </c>
      <c r="BM121" s="1" t="s">
        <v>3493</v>
      </c>
      <c r="BN121" s="1" t="s">
        <v>3494</v>
      </c>
      <c r="BO121" s="1" t="s">
        <v>3495</v>
      </c>
      <c r="BP121" s="1" t="s">
        <v>3496</v>
      </c>
      <c r="BQ121" s="1" t="s">
        <v>3497</v>
      </c>
      <c r="BR121" s="1" t="s">
        <v>3498</v>
      </c>
      <c r="BS121" s="1" t="s">
        <v>3499</v>
      </c>
      <c r="BT121" s="1" t="s">
        <v>3500</v>
      </c>
      <c r="BU121" s="1" t="s">
        <v>3501</v>
      </c>
      <c r="BV121" s="1" t="s">
        <v>3502</v>
      </c>
      <c r="BW121" s="1" t="s">
        <v>3503</v>
      </c>
      <c r="BX121" s="1" t="s">
        <v>3504</v>
      </c>
      <c r="BY121" s="1" t="s">
        <v>3505</v>
      </c>
      <c r="BZ121" s="1" t="s">
        <v>3506</v>
      </c>
      <c r="CA121" s="1" t="s">
        <v>3507</v>
      </c>
      <c r="CB121" s="1" t="s">
        <v>3508</v>
      </c>
      <c r="CD121" s="1" t="s">
        <v>3509</v>
      </c>
      <c r="CE121" s="1" t="s">
        <v>3510</v>
      </c>
      <c r="CF121" s="1" t="s">
        <v>3511</v>
      </c>
      <c r="CG121" s="1" t="s">
        <v>3512</v>
      </c>
    </row>
    <row r="122" spans="1:85" ht="12.75" x14ac:dyDescent="0.2">
      <c r="A122" s="14">
        <v>41984.766244421298</v>
      </c>
      <c r="B122" s="1">
        <v>1</v>
      </c>
      <c r="C122" s="1">
        <v>5</v>
      </c>
      <c r="D122" s="1">
        <v>4</v>
      </c>
      <c r="E122" s="1">
        <v>2</v>
      </c>
      <c r="F122" s="1">
        <v>4</v>
      </c>
      <c r="G122" s="1">
        <v>4</v>
      </c>
      <c r="H122" s="1">
        <v>3</v>
      </c>
      <c r="I122" s="1">
        <v>3</v>
      </c>
      <c r="J122" s="1">
        <v>1</v>
      </c>
      <c r="K122" s="1">
        <v>3</v>
      </c>
      <c r="L122" s="1">
        <v>1</v>
      </c>
      <c r="M122" s="1">
        <v>5</v>
      </c>
      <c r="N122" s="1">
        <v>1</v>
      </c>
      <c r="O122" s="1">
        <v>3</v>
      </c>
      <c r="P122" s="1">
        <v>3</v>
      </c>
      <c r="Q122" s="1">
        <v>1</v>
      </c>
      <c r="R122" s="1">
        <v>3</v>
      </c>
      <c r="S122" s="1">
        <v>4</v>
      </c>
      <c r="T122" s="1">
        <v>1</v>
      </c>
      <c r="U122" s="1">
        <v>5</v>
      </c>
      <c r="V122" s="1">
        <v>4</v>
      </c>
      <c r="W122" s="1" t="s">
        <v>3513</v>
      </c>
      <c r="X122" s="1" t="s">
        <v>3514</v>
      </c>
      <c r="Y122" s="1" t="s">
        <v>3515</v>
      </c>
      <c r="Z122" s="1" t="s">
        <v>3516</v>
      </c>
      <c r="AA122" s="1" t="s">
        <v>3517</v>
      </c>
      <c r="AB122" s="1" t="s">
        <v>3518</v>
      </c>
      <c r="AC122" s="1" t="s">
        <v>3519</v>
      </c>
      <c r="AD122" s="1" t="s">
        <v>3520</v>
      </c>
      <c r="AE122" s="1" t="s">
        <v>3521</v>
      </c>
      <c r="AF122" s="1" t="s">
        <v>3522</v>
      </c>
      <c r="AG122" s="1" t="s">
        <v>3523</v>
      </c>
      <c r="AH122" s="1" t="s">
        <v>3524</v>
      </c>
      <c r="AI122" s="1" t="s">
        <v>3525</v>
      </c>
      <c r="AJ122" s="1">
        <v>1</v>
      </c>
      <c r="AK122" s="1">
        <v>5</v>
      </c>
      <c r="AL122" s="1">
        <v>4</v>
      </c>
      <c r="AM122" s="1">
        <v>2</v>
      </c>
      <c r="AN122" s="1">
        <v>4</v>
      </c>
      <c r="AO122" s="1">
        <v>3</v>
      </c>
      <c r="AP122" s="1">
        <v>2</v>
      </c>
      <c r="AQ122" s="1">
        <v>3</v>
      </c>
      <c r="AR122" s="1">
        <v>1</v>
      </c>
      <c r="AS122" s="1">
        <v>2</v>
      </c>
      <c r="AT122" s="1">
        <v>2</v>
      </c>
      <c r="AU122" s="1">
        <v>5</v>
      </c>
      <c r="AV122" s="1">
        <v>1</v>
      </c>
      <c r="AW122" s="1">
        <v>2</v>
      </c>
      <c r="AX122" s="1">
        <v>3</v>
      </c>
      <c r="AY122" s="1">
        <v>2</v>
      </c>
      <c r="AZ122" s="1">
        <v>3</v>
      </c>
      <c r="BA122" s="1">
        <v>3</v>
      </c>
      <c r="BB122" s="1">
        <v>1</v>
      </c>
      <c r="BC122" s="1">
        <v>3</v>
      </c>
      <c r="BD122" s="1">
        <v>2</v>
      </c>
      <c r="BE122" s="1" t="s">
        <v>3526</v>
      </c>
      <c r="BF122" s="1" t="s">
        <v>3527</v>
      </c>
      <c r="BG122" s="1" t="s">
        <v>3528</v>
      </c>
      <c r="BH122" s="1" t="s">
        <v>3529</v>
      </c>
      <c r="BI122" s="1" t="s">
        <v>3530</v>
      </c>
      <c r="BJ122" s="1" t="s">
        <v>3531</v>
      </c>
      <c r="BK122" s="1" t="s">
        <v>3532</v>
      </c>
      <c r="BL122" s="1" t="s">
        <v>3533</v>
      </c>
      <c r="BM122" s="1" t="s">
        <v>3534</v>
      </c>
      <c r="BN122" s="1" t="s">
        <v>3535</v>
      </c>
      <c r="BO122" s="1" t="s">
        <v>3536</v>
      </c>
      <c r="BP122" s="1" t="s">
        <v>3537</v>
      </c>
      <c r="BQ122" s="1" t="s">
        <v>3538</v>
      </c>
      <c r="BR122" s="1" t="s">
        <v>3539</v>
      </c>
      <c r="BS122" s="1" t="s">
        <v>3540</v>
      </c>
      <c r="BT122" s="1" t="s">
        <v>3541</v>
      </c>
      <c r="BU122" s="1" t="s">
        <v>3542</v>
      </c>
      <c r="BV122" s="1" t="s">
        <v>3543</v>
      </c>
      <c r="BW122" s="1" t="s">
        <v>3544</v>
      </c>
      <c r="BX122" s="1" t="s">
        <v>3545</v>
      </c>
      <c r="BY122" s="1" t="s">
        <v>3546</v>
      </c>
      <c r="BZ122" s="1" t="s">
        <v>3547</v>
      </c>
      <c r="CA122" s="1" t="s">
        <v>3548</v>
      </c>
      <c r="CB122" s="1" t="s">
        <v>3549</v>
      </c>
      <c r="CC122" s="1" t="s">
        <v>3550</v>
      </c>
      <c r="CD122" s="1" t="s">
        <v>3551</v>
      </c>
      <c r="CE122" s="1" t="s">
        <v>3552</v>
      </c>
      <c r="CF122" s="1" t="s">
        <v>3553</v>
      </c>
      <c r="CG122" s="1" t="s">
        <v>3554</v>
      </c>
    </row>
    <row r="123" spans="1:85" ht="12.75" x14ac:dyDescent="0.2">
      <c r="A123" s="14">
        <v>41984.790890648146</v>
      </c>
      <c r="B123" s="1">
        <v>4</v>
      </c>
      <c r="C123" s="1">
        <v>5</v>
      </c>
      <c r="D123" s="1">
        <v>5</v>
      </c>
      <c r="E123" s="1">
        <v>3</v>
      </c>
      <c r="F123" s="1">
        <v>5</v>
      </c>
      <c r="G123" s="1">
        <v>5</v>
      </c>
      <c r="H123" s="1">
        <v>3</v>
      </c>
      <c r="I123" s="1">
        <v>4</v>
      </c>
      <c r="J123" s="1">
        <v>3</v>
      </c>
      <c r="K123" s="1">
        <v>4</v>
      </c>
      <c r="L123" s="1">
        <v>3</v>
      </c>
      <c r="M123" s="1">
        <v>1</v>
      </c>
      <c r="N123" s="1">
        <v>4</v>
      </c>
      <c r="O123" s="1">
        <v>4</v>
      </c>
      <c r="P123" s="1">
        <v>5</v>
      </c>
      <c r="Q123" s="1">
        <v>4</v>
      </c>
      <c r="R123" s="1">
        <v>4</v>
      </c>
      <c r="S123" s="1">
        <v>5</v>
      </c>
      <c r="T123" s="1">
        <v>2</v>
      </c>
      <c r="U123" s="1">
        <v>2</v>
      </c>
      <c r="V123" s="1">
        <v>5</v>
      </c>
      <c r="W123" s="1">
        <v>5</v>
      </c>
      <c r="X123" s="1">
        <v>5</v>
      </c>
      <c r="Y123" s="1">
        <v>4</v>
      </c>
      <c r="Z123" s="1">
        <v>5</v>
      </c>
      <c r="AA123" s="1">
        <v>5</v>
      </c>
      <c r="AB123" s="1">
        <v>5</v>
      </c>
      <c r="AC123" s="1">
        <v>5</v>
      </c>
      <c r="AD123" s="1">
        <v>5</v>
      </c>
      <c r="AE123" s="1">
        <v>5</v>
      </c>
      <c r="AF123" s="1">
        <v>5</v>
      </c>
      <c r="AG123" s="1">
        <v>5</v>
      </c>
      <c r="AH123" s="1">
        <v>5</v>
      </c>
      <c r="AI123" s="1">
        <v>5</v>
      </c>
      <c r="AJ123" s="1">
        <v>5</v>
      </c>
      <c r="AK123" s="1">
        <v>5</v>
      </c>
      <c r="AL123" s="1">
        <v>5</v>
      </c>
      <c r="AM123" s="1">
        <v>4</v>
      </c>
      <c r="AN123" s="1">
        <v>5</v>
      </c>
      <c r="AO123" s="1">
        <v>5</v>
      </c>
      <c r="AP123" s="1">
        <v>4</v>
      </c>
      <c r="AQ123" s="1">
        <v>5</v>
      </c>
      <c r="AR123" s="1">
        <v>4</v>
      </c>
      <c r="AS123" s="1">
        <v>4</v>
      </c>
      <c r="AT123" s="1">
        <v>2</v>
      </c>
      <c r="AU123" s="1">
        <v>2</v>
      </c>
      <c r="AV123" s="1">
        <v>5</v>
      </c>
      <c r="AW123" s="1">
        <v>4</v>
      </c>
      <c r="AX123" s="1">
        <v>5</v>
      </c>
      <c r="AY123" s="1">
        <v>5</v>
      </c>
      <c r="AZ123" s="1">
        <v>3</v>
      </c>
      <c r="BA123" s="1">
        <v>5</v>
      </c>
      <c r="BB123" s="1">
        <v>2</v>
      </c>
      <c r="BC123" s="1">
        <v>3</v>
      </c>
      <c r="BD123" s="1">
        <v>5</v>
      </c>
      <c r="BE123" s="1" t="s">
        <v>3555</v>
      </c>
      <c r="BF123" s="1" t="s">
        <v>3556</v>
      </c>
      <c r="BG123" s="1" t="s">
        <v>3557</v>
      </c>
      <c r="BH123" s="1" t="s">
        <v>3558</v>
      </c>
      <c r="BI123" s="1" t="s">
        <v>3559</v>
      </c>
      <c r="BJ123" s="1" t="s">
        <v>3560</v>
      </c>
      <c r="BK123" s="1" t="s">
        <v>3561</v>
      </c>
      <c r="BL123" s="1" t="s">
        <v>3562</v>
      </c>
      <c r="BM123" s="1" t="s">
        <v>3563</v>
      </c>
      <c r="BN123" s="1" t="s">
        <v>3564</v>
      </c>
      <c r="BO123" s="1" t="s">
        <v>3565</v>
      </c>
      <c r="BP123" s="1" t="s">
        <v>3566</v>
      </c>
      <c r="BQ123" s="1" t="s">
        <v>3567</v>
      </c>
      <c r="BR123" s="1" t="s">
        <v>3568</v>
      </c>
      <c r="BS123" s="1" t="s">
        <v>3569</v>
      </c>
      <c r="BT123" s="1" t="s">
        <v>3570</v>
      </c>
      <c r="BU123" s="1" t="s">
        <v>3571</v>
      </c>
      <c r="BV123" s="1" t="s">
        <v>3572</v>
      </c>
      <c r="BW123" s="1" t="s">
        <v>3573</v>
      </c>
      <c r="BX123" s="1" t="s">
        <v>3574</v>
      </c>
      <c r="BY123" s="1" t="s">
        <v>3575</v>
      </c>
      <c r="BZ123" s="1" t="s">
        <v>3576</v>
      </c>
      <c r="CA123" s="1" t="s">
        <v>3577</v>
      </c>
      <c r="CB123" s="1" t="s">
        <v>3578</v>
      </c>
      <c r="CC123" s="1" t="s">
        <v>3579</v>
      </c>
      <c r="CD123" s="1" t="s">
        <v>3580</v>
      </c>
      <c r="CE123" s="1" t="s">
        <v>3581</v>
      </c>
      <c r="CF123" s="1" t="s">
        <v>3582</v>
      </c>
      <c r="CG123" s="1" t="s">
        <v>3583</v>
      </c>
    </row>
    <row r="124" spans="1:85" ht="12.75" x14ac:dyDescent="0.2">
      <c r="A124" s="14">
        <v>41984.958894791671</v>
      </c>
      <c r="B124" s="1">
        <v>1</v>
      </c>
      <c r="C124" s="1">
        <v>5</v>
      </c>
      <c r="D124" s="1">
        <v>1</v>
      </c>
      <c r="E124" s="1">
        <v>1</v>
      </c>
      <c r="F124" s="1">
        <v>4</v>
      </c>
      <c r="G124" s="1">
        <v>1</v>
      </c>
      <c r="H124" s="1">
        <v>2</v>
      </c>
      <c r="I124" s="1">
        <v>3</v>
      </c>
      <c r="J124" s="1">
        <v>1</v>
      </c>
      <c r="K124" s="1">
        <v>2</v>
      </c>
      <c r="L124" s="1">
        <v>1</v>
      </c>
      <c r="M124" s="1">
        <v>2</v>
      </c>
      <c r="N124" s="1">
        <v>1</v>
      </c>
      <c r="O124" s="1">
        <v>4</v>
      </c>
      <c r="P124" s="1">
        <v>3</v>
      </c>
      <c r="Q124" s="1">
        <v>3</v>
      </c>
      <c r="R124" s="1">
        <v>2</v>
      </c>
      <c r="S124" s="1">
        <v>3</v>
      </c>
      <c r="T124" s="1">
        <v>1</v>
      </c>
      <c r="U124" s="1">
        <v>2</v>
      </c>
      <c r="V124" s="1">
        <v>4</v>
      </c>
      <c r="W124" s="1">
        <v>4</v>
      </c>
      <c r="X124" s="1">
        <v>3</v>
      </c>
      <c r="Y124" s="1">
        <v>5</v>
      </c>
      <c r="Z124" s="1">
        <v>4</v>
      </c>
      <c r="AA124" s="1">
        <v>3</v>
      </c>
      <c r="AB124" s="1">
        <v>4</v>
      </c>
      <c r="AC124" s="1">
        <v>4</v>
      </c>
      <c r="AD124" s="1">
        <v>3</v>
      </c>
      <c r="AE124" s="1">
        <v>2</v>
      </c>
      <c r="AF124" s="1">
        <v>3</v>
      </c>
      <c r="AG124" s="1">
        <v>3</v>
      </c>
      <c r="AH124" s="1">
        <v>4</v>
      </c>
      <c r="AI124" s="1">
        <v>3</v>
      </c>
      <c r="AJ124" s="1">
        <v>2</v>
      </c>
      <c r="AK124" s="1">
        <v>4</v>
      </c>
      <c r="AL124" s="1">
        <v>1</v>
      </c>
      <c r="AM124" s="1">
        <v>1</v>
      </c>
      <c r="AN124" s="1">
        <v>4</v>
      </c>
      <c r="AO124" s="1">
        <v>2</v>
      </c>
      <c r="AP124" s="1">
        <v>2</v>
      </c>
      <c r="AQ124" s="1">
        <v>4</v>
      </c>
      <c r="AR124" s="1">
        <v>1</v>
      </c>
      <c r="AS124" s="1">
        <v>3</v>
      </c>
      <c r="AT124" s="1">
        <v>2</v>
      </c>
      <c r="AU124" s="1">
        <v>2</v>
      </c>
      <c r="AV124" s="1">
        <v>1</v>
      </c>
      <c r="AW124" s="1">
        <v>4</v>
      </c>
      <c r="AX124" s="1">
        <v>5</v>
      </c>
      <c r="AY124" s="1">
        <v>3</v>
      </c>
      <c r="AZ124" s="1">
        <v>2</v>
      </c>
      <c r="BA124" s="1">
        <v>2</v>
      </c>
      <c r="BB124" s="1">
        <v>2</v>
      </c>
      <c r="BC124" s="1">
        <v>2</v>
      </c>
      <c r="BD124" s="1">
        <v>5</v>
      </c>
      <c r="BE124" s="1" t="s">
        <v>3584</v>
      </c>
      <c r="BF124" s="1" t="s">
        <v>3585</v>
      </c>
      <c r="BG124" s="1" t="s">
        <v>3586</v>
      </c>
      <c r="BH124" s="1" t="s">
        <v>3587</v>
      </c>
      <c r="BI124" s="1" t="s">
        <v>3588</v>
      </c>
      <c r="BJ124" s="1" t="s">
        <v>3589</v>
      </c>
      <c r="BK124" s="1" t="s">
        <v>3590</v>
      </c>
      <c r="BL124" s="1" t="s">
        <v>3591</v>
      </c>
      <c r="BM124" s="1" t="s">
        <v>3592</v>
      </c>
      <c r="BN124" s="1" t="s">
        <v>3593</v>
      </c>
      <c r="BO124" s="1" t="s">
        <v>3594</v>
      </c>
      <c r="BP124" s="1" t="s">
        <v>3595</v>
      </c>
      <c r="BQ124" s="1" t="s">
        <v>3596</v>
      </c>
      <c r="BR124" s="1" t="s">
        <v>3597</v>
      </c>
      <c r="BS124" s="1" t="s">
        <v>3598</v>
      </c>
      <c r="BT124" s="1" t="s">
        <v>3599</v>
      </c>
      <c r="BU124" s="1" t="s">
        <v>3600</v>
      </c>
      <c r="BV124" s="1" t="s">
        <v>3601</v>
      </c>
      <c r="BW124" s="1" t="s">
        <v>3602</v>
      </c>
      <c r="BX124" s="1" t="s">
        <v>3603</v>
      </c>
      <c r="BY124" s="1" t="s">
        <v>3604</v>
      </c>
      <c r="BZ124" s="1" t="s">
        <v>3605</v>
      </c>
      <c r="CA124" s="1" t="s">
        <v>3606</v>
      </c>
      <c r="CB124" s="1" t="s">
        <v>3607</v>
      </c>
      <c r="CC124" s="1" t="s">
        <v>3608</v>
      </c>
      <c r="CD124" s="1" t="s">
        <v>3609</v>
      </c>
      <c r="CE124" s="1" t="s">
        <v>3610</v>
      </c>
      <c r="CF124" s="1" t="s">
        <v>3611</v>
      </c>
      <c r="CG124" s="1" t="s">
        <v>3612</v>
      </c>
    </row>
    <row r="125" spans="1:85" ht="12.75" x14ac:dyDescent="0.2">
      <c r="A125" s="14">
        <v>41985.400393263895</v>
      </c>
      <c r="B125" s="1">
        <v>4</v>
      </c>
      <c r="C125" s="1">
        <v>4</v>
      </c>
      <c r="D125" s="1">
        <v>1</v>
      </c>
      <c r="E125" s="1">
        <v>1</v>
      </c>
      <c r="F125" s="1">
        <v>5</v>
      </c>
      <c r="G125" s="1">
        <v>4</v>
      </c>
      <c r="H125" s="1">
        <v>4</v>
      </c>
      <c r="I125" s="1">
        <v>2</v>
      </c>
      <c r="J125" s="1">
        <v>4</v>
      </c>
      <c r="K125" s="1">
        <v>3</v>
      </c>
      <c r="L125" s="1">
        <v>1</v>
      </c>
      <c r="M125" s="1">
        <v>2</v>
      </c>
      <c r="N125" s="1">
        <v>1</v>
      </c>
      <c r="O125" s="1">
        <v>3</v>
      </c>
      <c r="P125" s="1">
        <v>4</v>
      </c>
      <c r="Q125" s="1">
        <v>3</v>
      </c>
      <c r="R125" s="1">
        <v>4</v>
      </c>
      <c r="S125" s="1">
        <v>5</v>
      </c>
      <c r="T125" s="1">
        <v>1</v>
      </c>
      <c r="U125" s="1">
        <v>4</v>
      </c>
      <c r="V125" s="1">
        <v>5</v>
      </c>
      <c r="W125" s="1">
        <v>3</v>
      </c>
      <c r="X125" s="1">
        <v>1</v>
      </c>
      <c r="Y125" s="1">
        <v>5</v>
      </c>
      <c r="Z125" s="1">
        <v>3</v>
      </c>
      <c r="AA125" s="1">
        <v>5</v>
      </c>
      <c r="AB125" s="1">
        <v>1</v>
      </c>
      <c r="AC125" s="1">
        <v>5</v>
      </c>
      <c r="AD125" s="1">
        <v>4</v>
      </c>
      <c r="AE125" s="1">
        <v>4</v>
      </c>
      <c r="AF125" s="1">
        <v>4</v>
      </c>
      <c r="AG125" s="1">
        <v>4</v>
      </c>
      <c r="AH125" s="1">
        <v>5</v>
      </c>
      <c r="AI125" s="1">
        <v>4</v>
      </c>
      <c r="AJ125" s="1">
        <v>4</v>
      </c>
      <c r="AK125" s="1">
        <v>3</v>
      </c>
      <c r="AL125" s="1">
        <v>2</v>
      </c>
      <c r="AM125" s="1">
        <v>1</v>
      </c>
      <c r="AN125" s="1">
        <v>4</v>
      </c>
      <c r="AO125" s="1">
        <v>3</v>
      </c>
      <c r="AP125" s="1">
        <v>3</v>
      </c>
      <c r="AQ125" s="1">
        <v>4</v>
      </c>
      <c r="AR125" s="1">
        <v>4</v>
      </c>
      <c r="AS125" s="1">
        <v>4</v>
      </c>
      <c r="AT125" s="1" t="s">
        <v>3613</v>
      </c>
      <c r="AU125" s="1" t="s">
        <v>3614</v>
      </c>
      <c r="AV125" s="1">
        <v>2</v>
      </c>
      <c r="AW125" s="1">
        <v>3</v>
      </c>
      <c r="AX125" s="1">
        <v>4</v>
      </c>
      <c r="AY125" s="1">
        <v>3</v>
      </c>
      <c r="AZ125" s="1">
        <v>3</v>
      </c>
      <c r="BA125" s="1">
        <v>5</v>
      </c>
      <c r="BB125" s="1">
        <v>1</v>
      </c>
      <c r="BC125" s="1">
        <v>4</v>
      </c>
      <c r="BD125" s="1">
        <v>5</v>
      </c>
      <c r="BE125" s="1" t="s">
        <v>3615</v>
      </c>
      <c r="BF125" s="1" t="s">
        <v>3616</v>
      </c>
      <c r="BG125" s="1" t="s">
        <v>3617</v>
      </c>
      <c r="BH125" s="1" t="s">
        <v>3618</v>
      </c>
      <c r="BI125" s="1" t="s">
        <v>3619</v>
      </c>
      <c r="BJ125" s="1" t="s">
        <v>3620</v>
      </c>
      <c r="BK125" s="1" t="s">
        <v>3621</v>
      </c>
      <c r="BL125" s="1" t="s">
        <v>3622</v>
      </c>
      <c r="BM125" s="1" t="s">
        <v>3623</v>
      </c>
      <c r="BN125" s="1" t="s">
        <v>3624</v>
      </c>
      <c r="BO125" s="1" t="s">
        <v>3625</v>
      </c>
      <c r="BP125" s="1" t="s">
        <v>3626</v>
      </c>
      <c r="BQ125" s="1" t="s">
        <v>3627</v>
      </c>
      <c r="BR125" s="1" t="s">
        <v>3628</v>
      </c>
      <c r="BS125" s="1" t="s">
        <v>3629</v>
      </c>
      <c r="BT125" s="1" t="s">
        <v>3630</v>
      </c>
      <c r="BU125" s="1" t="s">
        <v>3631</v>
      </c>
      <c r="BV125" s="1" t="s">
        <v>3632</v>
      </c>
      <c r="BW125" s="1" t="s">
        <v>3633</v>
      </c>
      <c r="BX125" s="1" t="s">
        <v>3634</v>
      </c>
      <c r="BY125" s="1" t="s">
        <v>3635</v>
      </c>
      <c r="BZ125" s="1" t="s">
        <v>3636</v>
      </c>
      <c r="CA125" s="1" t="s">
        <v>3637</v>
      </c>
      <c r="CB125" s="1" t="s">
        <v>3638</v>
      </c>
      <c r="CD125" s="1" t="s">
        <v>3639</v>
      </c>
      <c r="CE125" s="1" t="s">
        <v>3640</v>
      </c>
      <c r="CF125" s="1" t="s">
        <v>3641</v>
      </c>
      <c r="CG125" s="1" t="s">
        <v>3642</v>
      </c>
    </row>
    <row r="126" spans="1:85" ht="12.75" x14ac:dyDescent="0.2">
      <c r="A126" s="14">
        <v>41985.58704658565</v>
      </c>
      <c r="B126" s="1">
        <v>4</v>
      </c>
      <c r="C126" s="1">
        <v>4</v>
      </c>
      <c r="D126" s="1">
        <v>4</v>
      </c>
      <c r="E126" s="1">
        <v>3</v>
      </c>
      <c r="F126" s="1">
        <v>4</v>
      </c>
      <c r="G126" s="1">
        <v>4</v>
      </c>
      <c r="H126" s="1">
        <v>3</v>
      </c>
      <c r="I126" s="1">
        <v>4</v>
      </c>
      <c r="J126" s="1">
        <v>4</v>
      </c>
      <c r="K126" s="1">
        <v>5</v>
      </c>
      <c r="L126" s="1">
        <v>4</v>
      </c>
      <c r="M126" s="1">
        <v>3</v>
      </c>
      <c r="N126" s="1">
        <v>3</v>
      </c>
      <c r="O126" s="1">
        <v>4</v>
      </c>
      <c r="P126" s="1">
        <v>4</v>
      </c>
      <c r="Q126" s="1">
        <v>4</v>
      </c>
      <c r="R126" s="1">
        <v>3</v>
      </c>
      <c r="S126" s="1">
        <v>4</v>
      </c>
      <c r="T126" s="1">
        <v>3</v>
      </c>
      <c r="U126" s="1">
        <v>2</v>
      </c>
      <c r="V126" s="1">
        <v>3</v>
      </c>
      <c r="W126" s="1">
        <v>5</v>
      </c>
      <c r="X126" s="1">
        <v>4</v>
      </c>
      <c r="Y126" s="1">
        <v>5</v>
      </c>
      <c r="Z126" s="1">
        <v>5</v>
      </c>
      <c r="AA126" s="1">
        <v>4</v>
      </c>
      <c r="AB126" s="1">
        <v>4</v>
      </c>
      <c r="AC126" s="1">
        <v>4</v>
      </c>
      <c r="AD126" s="1">
        <v>5</v>
      </c>
      <c r="AE126" s="1">
        <v>5</v>
      </c>
      <c r="AF126" s="1">
        <v>5</v>
      </c>
      <c r="AG126" s="1">
        <v>5</v>
      </c>
      <c r="AH126" s="1">
        <v>4</v>
      </c>
      <c r="AI126" s="1">
        <v>2</v>
      </c>
      <c r="AJ126" s="1">
        <v>5</v>
      </c>
      <c r="AK126" s="1">
        <v>4</v>
      </c>
      <c r="AL126" s="1">
        <v>4</v>
      </c>
      <c r="AM126" s="1">
        <v>3</v>
      </c>
      <c r="AN126" s="1">
        <v>4</v>
      </c>
      <c r="AO126" s="1">
        <v>4</v>
      </c>
      <c r="AP126" s="1">
        <v>4</v>
      </c>
      <c r="AQ126" s="1">
        <v>4</v>
      </c>
      <c r="AR126" s="1">
        <v>4</v>
      </c>
      <c r="AS126" s="1">
        <v>5</v>
      </c>
      <c r="AT126" s="1">
        <v>5</v>
      </c>
      <c r="AU126" s="1">
        <v>4</v>
      </c>
      <c r="AV126" s="1">
        <v>3</v>
      </c>
      <c r="AW126" s="1">
        <v>4</v>
      </c>
      <c r="AX126" s="1">
        <v>4</v>
      </c>
      <c r="AY126" s="1">
        <v>4</v>
      </c>
      <c r="AZ126" s="1">
        <v>3</v>
      </c>
      <c r="BA126" s="1">
        <v>5</v>
      </c>
      <c r="BB126" s="1">
        <v>3</v>
      </c>
      <c r="BC126" s="1">
        <v>4</v>
      </c>
      <c r="BD126" s="1">
        <v>4</v>
      </c>
      <c r="BE126" s="1" t="s">
        <v>3643</v>
      </c>
      <c r="BF126" s="1" t="s">
        <v>3644</v>
      </c>
      <c r="BG126" s="1" t="s">
        <v>3645</v>
      </c>
      <c r="BH126" s="1" t="s">
        <v>3646</v>
      </c>
      <c r="BI126" s="1" t="s">
        <v>3647</v>
      </c>
      <c r="BJ126" s="1" t="s">
        <v>3648</v>
      </c>
      <c r="BK126" s="1" t="s">
        <v>3649</v>
      </c>
      <c r="BL126" s="1" t="s">
        <v>3650</v>
      </c>
      <c r="BM126" s="1" t="s">
        <v>3651</v>
      </c>
      <c r="BN126" s="1" t="s">
        <v>3652</v>
      </c>
      <c r="BO126" s="1" t="s">
        <v>3653</v>
      </c>
      <c r="BP126" s="1" t="s">
        <v>3654</v>
      </c>
      <c r="BQ126" s="1" t="s">
        <v>3655</v>
      </c>
      <c r="BR126" s="1" t="s">
        <v>3656</v>
      </c>
      <c r="BS126" s="1" t="s">
        <v>3657</v>
      </c>
      <c r="BT126" s="1" t="s">
        <v>3658</v>
      </c>
      <c r="BU126" s="1" t="s">
        <v>3659</v>
      </c>
      <c r="BV126" s="1" t="s">
        <v>3660</v>
      </c>
      <c r="BW126" s="1" t="s">
        <v>3661</v>
      </c>
      <c r="BX126" s="1" t="s">
        <v>3662</v>
      </c>
      <c r="BZ126" s="1" t="s">
        <v>3663</v>
      </c>
      <c r="CA126" s="1" t="s">
        <v>3664</v>
      </c>
      <c r="CB126" s="1" t="s">
        <v>3665</v>
      </c>
      <c r="CC126" s="1" t="s">
        <v>3666</v>
      </c>
      <c r="CD126" s="1" t="s">
        <v>3667</v>
      </c>
      <c r="CE126" s="1" t="s">
        <v>3668</v>
      </c>
      <c r="CF126" s="1" t="s">
        <v>3669</v>
      </c>
      <c r="CG126" s="1" t="s">
        <v>3670</v>
      </c>
    </row>
    <row r="127" spans="1:85" ht="12.75" x14ac:dyDescent="0.2">
      <c r="A127" s="14">
        <v>41985.70031004629</v>
      </c>
      <c r="B127" s="1">
        <v>4</v>
      </c>
      <c r="C127" s="1">
        <v>5</v>
      </c>
      <c r="D127" s="1">
        <v>4</v>
      </c>
      <c r="E127" s="1">
        <v>1</v>
      </c>
      <c r="F127" s="1">
        <v>5</v>
      </c>
      <c r="G127" s="1">
        <v>4</v>
      </c>
      <c r="H127" s="1">
        <v>1</v>
      </c>
      <c r="I127" s="1">
        <v>3</v>
      </c>
      <c r="J127" s="1">
        <v>1</v>
      </c>
      <c r="K127" s="1">
        <v>3</v>
      </c>
      <c r="L127" s="1">
        <v>1</v>
      </c>
      <c r="M127" s="1">
        <v>5</v>
      </c>
      <c r="N127" s="1">
        <v>4</v>
      </c>
      <c r="O127" s="1">
        <v>4</v>
      </c>
      <c r="P127" s="1">
        <v>4</v>
      </c>
      <c r="Q127" s="1">
        <v>5</v>
      </c>
      <c r="R127" s="1">
        <v>4</v>
      </c>
      <c r="S127" s="1">
        <v>1</v>
      </c>
      <c r="T127" s="1">
        <v>2</v>
      </c>
      <c r="U127" s="1">
        <v>1</v>
      </c>
      <c r="V127" s="1">
        <v>5</v>
      </c>
      <c r="W127" s="1">
        <v>5</v>
      </c>
      <c r="X127" s="1">
        <v>2</v>
      </c>
      <c r="Y127" s="1">
        <v>5</v>
      </c>
      <c r="Z127" s="1">
        <v>4</v>
      </c>
      <c r="AA127" s="1">
        <v>4</v>
      </c>
      <c r="AB127" s="1">
        <v>3</v>
      </c>
      <c r="AC127" s="1">
        <v>3</v>
      </c>
      <c r="AD127" s="1">
        <v>4</v>
      </c>
      <c r="AE127" s="1">
        <v>5</v>
      </c>
      <c r="AF127" s="1">
        <v>4</v>
      </c>
      <c r="AG127" s="1">
        <v>5</v>
      </c>
      <c r="AH127" s="1">
        <v>3</v>
      </c>
      <c r="AI127" s="1">
        <v>3</v>
      </c>
      <c r="AJ127" s="1">
        <v>4</v>
      </c>
      <c r="AK127" s="1">
        <v>5</v>
      </c>
      <c r="AL127" s="1">
        <v>4</v>
      </c>
      <c r="AM127" s="1">
        <v>4</v>
      </c>
      <c r="AN127" s="1">
        <v>5</v>
      </c>
      <c r="AO127" s="1">
        <v>5</v>
      </c>
      <c r="AP127" s="1">
        <v>4</v>
      </c>
      <c r="AQ127" s="1">
        <v>4</v>
      </c>
      <c r="AR127" s="1">
        <v>2</v>
      </c>
      <c r="AS127" s="1">
        <v>4</v>
      </c>
      <c r="AT127" s="1">
        <v>4</v>
      </c>
      <c r="AU127" s="1">
        <v>4</v>
      </c>
      <c r="AV127" s="1">
        <v>4</v>
      </c>
      <c r="AW127" s="1">
        <v>4</v>
      </c>
      <c r="AX127" s="1">
        <v>4</v>
      </c>
      <c r="AY127" s="1">
        <v>5</v>
      </c>
      <c r="AZ127" s="1">
        <v>4</v>
      </c>
      <c r="BA127" s="1">
        <v>4</v>
      </c>
      <c r="BB127" s="1">
        <v>4</v>
      </c>
      <c r="BC127" s="1">
        <v>3</v>
      </c>
      <c r="BD127" s="1">
        <v>4</v>
      </c>
      <c r="BE127" s="1" t="s">
        <v>3671</v>
      </c>
      <c r="BF127" s="1" t="s">
        <v>3672</v>
      </c>
      <c r="BG127" s="1" t="s">
        <v>3673</v>
      </c>
      <c r="BH127" s="1" t="s">
        <v>3674</v>
      </c>
      <c r="BI127" s="1" t="s">
        <v>3675</v>
      </c>
      <c r="BJ127" s="1" t="s">
        <v>3676</v>
      </c>
      <c r="BK127" s="1" t="s">
        <v>3677</v>
      </c>
      <c r="BL127" s="1" t="s">
        <v>3678</v>
      </c>
      <c r="BM127" s="1" t="s">
        <v>3679</v>
      </c>
      <c r="BN127" s="1" t="s">
        <v>3680</v>
      </c>
      <c r="BO127" s="1" t="s">
        <v>3681</v>
      </c>
      <c r="BP127" s="1" t="s">
        <v>3682</v>
      </c>
      <c r="BQ127" s="1" t="s">
        <v>3683</v>
      </c>
      <c r="BR127" s="1" t="s">
        <v>3684</v>
      </c>
      <c r="BS127" s="1" t="s">
        <v>3685</v>
      </c>
      <c r="BT127" s="1" t="s">
        <v>3686</v>
      </c>
      <c r="BU127" s="1" t="s">
        <v>3687</v>
      </c>
      <c r="BV127" s="1" t="s">
        <v>3688</v>
      </c>
      <c r="BW127" s="1" t="s">
        <v>3689</v>
      </c>
      <c r="BX127" s="1" t="s">
        <v>3690</v>
      </c>
      <c r="BY127" s="1" t="s">
        <v>3691</v>
      </c>
      <c r="BZ127" s="1" t="s">
        <v>3692</v>
      </c>
      <c r="CA127" s="1" t="s">
        <v>3693</v>
      </c>
      <c r="CB127" s="1" t="s">
        <v>3694</v>
      </c>
      <c r="CC127" s="1" t="s">
        <v>3695</v>
      </c>
      <c r="CD127" s="1" t="s">
        <v>3696</v>
      </c>
      <c r="CE127" s="1" t="s">
        <v>3697</v>
      </c>
      <c r="CF127" s="1" t="s">
        <v>3698</v>
      </c>
      <c r="CG127" s="1" t="s">
        <v>3699</v>
      </c>
    </row>
    <row r="128" spans="1:85" ht="12.75" x14ac:dyDescent="0.2">
      <c r="A128" s="14">
        <v>41988.563325034716</v>
      </c>
      <c r="B128" s="1">
        <v>2</v>
      </c>
      <c r="C128" s="1">
        <v>5</v>
      </c>
      <c r="D128" s="1">
        <v>1</v>
      </c>
      <c r="E128" s="1">
        <v>1</v>
      </c>
      <c r="F128" s="1">
        <v>5</v>
      </c>
      <c r="G128" s="1">
        <v>2</v>
      </c>
      <c r="H128" s="1">
        <v>3</v>
      </c>
      <c r="I128" s="1">
        <v>1</v>
      </c>
      <c r="J128" s="1">
        <v>1</v>
      </c>
      <c r="K128" s="1">
        <v>2</v>
      </c>
      <c r="L128" s="1">
        <v>5</v>
      </c>
      <c r="M128" s="1">
        <v>1</v>
      </c>
      <c r="N128" s="1">
        <v>1</v>
      </c>
      <c r="O128" s="1">
        <v>1</v>
      </c>
      <c r="P128" s="1">
        <v>1</v>
      </c>
      <c r="Q128" s="1">
        <v>3</v>
      </c>
      <c r="R128" s="1">
        <v>1</v>
      </c>
      <c r="S128" s="1">
        <v>5</v>
      </c>
      <c r="T128" s="1">
        <v>3</v>
      </c>
      <c r="U128" s="1">
        <v>4</v>
      </c>
      <c r="V128" s="1">
        <v>4</v>
      </c>
      <c r="W128" s="1">
        <v>1</v>
      </c>
      <c r="X128" s="1">
        <v>1</v>
      </c>
      <c r="Y128" s="1">
        <v>4</v>
      </c>
      <c r="Z128" s="1">
        <v>1</v>
      </c>
      <c r="AA128" s="1">
        <v>5</v>
      </c>
      <c r="AB128" s="1">
        <v>1</v>
      </c>
      <c r="AC128" s="1">
        <v>1</v>
      </c>
      <c r="AD128" s="1">
        <v>1</v>
      </c>
      <c r="AE128" s="1">
        <v>1</v>
      </c>
      <c r="AF128" s="1">
        <v>3</v>
      </c>
      <c r="AG128" s="1">
        <v>2</v>
      </c>
      <c r="AH128" s="1">
        <v>3</v>
      </c>
      <c r="AI128" s="1">
        <v>2</v>
      </c>
      <c r="AJ128" s="1">
        <v>1</v>
      </c>
      <c r="AK128" s="1">
        <v>5</v>
      </c>
      <c r="AL128" s="1">
        <v>1</v>
      </c>
      <c r="AM128" s="1">
        <v>1</v>
      </c>
      <c r="AN128" s="1">
        <v>5</v>
      </c>
      <c r="AO128" s="1">
        <v>2</v>
      </c>
      <c r="AP128" s="1">
        <v>3</v>
      </c>
      <c r="AQ128" s="1">
        <v>3</v>
      </c>
      <c r="AR128" s="1">
        <v>1</v>
      </c>
      <c r="AS128" s="1">
        <v>1</v>
      </c>
      <c r="AT128" s="1">
        <v>5</v>
      </c>
      <c r="AU128" s="1">
        <v>1</v>
      </c>
      <c r="AV128" s="1">
        <v>1</v>
      </c>
      <c r="AW128" s="1">
        <v>1</v>
      </c>
      <c r="AX128" s="1">
        <v>2</v>
      </c>
      <c r="AY128" s="1">
        <v>4</v>
      </c>
      <c r="AZ128" s="1">
        <v>1</v>
      </c>
      <c r="BA128" s="1">
        <v>5</v>
      </c>
      <c r="BB128" s="1">
        <v>3</v>
      </c>
      <c r="BC128" s="1">
        <v>4</v>
      </c>
      <c r="BD128" s="1">
        <v>5</v>
      </c>
      <c r="BE128" s="1" t="s">
        <v>3700</v>
      </c>
      <c r="BF128" s="1" t="s">
        <v>3701</v>
      </c>
      <c r="BG128" s="1" t="s">
        <v>3702</v>
      </c>
      <c r="BH128" s="1" t="s">
        <v>3703</v>
      </c>
      <c r="BI128" s="1" t="s">
        <v>3704</v>
      </c>
      <c r="BJ128" s="1" t="s">
        <v>3705</v>
      </c>
      <c r="BK128" s="1" t="s">
        <v>3706</v>
      </c>
      <c r="BL128" s="1" t="s">
        <v>3707</v>
      </c>
      <c r="BM128" s="1" t="s">
        <v>3708</v>
      </c>
      <c r="BN128" s="1" t="s">
        <v>3709</v>
      </c>
      <c r="BO128" s="1" t="s">
        <v>3710</v>
      </c>
      <c r="BP128" s="1" t="s">
        <v>3711</v>
      </c>
      <c r="BQ128" s="1" t="s">
        <v>3712</v>
      </c>
      <c r="BR128" s="1" t="s">
        <v>3713</v>
      </c>
      <c r="BS128" s="1" t="s">
        <v>3714</v>
      </c>
      <c r="BT128" s="1" t="s">
        <v>3715</v>
      </c>
      <c r="BU128" s="1" t="s">
        <v>3716</v>
      </c>
      <c r="BV128" s="1" t="s">
        <v>3717</v>
      </c>
      <c r="BW128" s="1" t="s">
        <v>3718</v>
      </c>
      <c r="BX128" s="1" t="s">
        <v>3719</v>
      </c>
      <c r="BY128" s="1" t="s">
        <v>3720</v>
      </c>
      <c r="BZ128" s="1" t="s">
        <v>3721</v>
      </c>
      <c r="CA128" s="1" t="s">
        <v>3722</v>
      </c>
      <c r="CB128" s="1" t="s">
        <v>3723</v>
      </c>
      <c r="CD128" s="1" t="s">
        <v>3724</v>
      </c>
      <c r="CE128" s="1" t="s">
        <v>3725</v>
      </c>
      <c r="CF128" s="1" t="s">
        <v>3726</v>
      </c>
      <c r="CG128" s="1" t="s">
        <v>3727</v>
      </c>
    </row>
    <row r="129" spans="1:85" ht="12.75" x14ac:dyDescent="0.2">
      <c r="A129" s="14">
        <v>41988.610644131943</v>
      </c>
      <c r="B129" s="1">
        <v>1</v>
      </c>
      <c r="C129" s="1">
        <v>4</v>
      </c>
      <c r="D129" s="1">
        <v>1</v>
      </c>
      <c r="E129" s="1">
        <v>1</v>
      </c>
      <c r="F129" s="1">
        <v>4</v>
      </c>
      <c r="G129" s="1">
        <v>1</v>
      </c>
      <c r="H129" s="1">
        <v>4</v>
      </c>
      <c r="I129" s="1">
        <v>3</v>
      </c>
      <c r="J129" s="1">
        <v>4</v>
      </c>
      <c r="K129" s="1">
        <v>2</v>
      </c>
      <c r="L129" s="1">
        <v>5</v>
      </c>
      <c r="M129" s="1">
        <v>1</v>
      </c>
      <c r="N129" s="1">
        <v>3</v>
      </c>
      <c r="O129" s="1">
        <v>2</v>
      </c>
      <c r="P129" s="1">
        <v>5</v>
      </c>
      <c r="Q129" s="1">
        <v>4</v>
      </c>
      <c r="R129" s="1">
        <v>4</v>
      </c>
      <c r="S129" s="1">
        <v>5</v>
      </c>
      <c r="T129" s="1">
        <v>1</v>
      </c>
      <c r="U129" s="1">
        <v>1</v>
      </c>
      <c r="V129" s="1">
        <v>5</v>
      </c>
      <c r="W129" s="1">
        <v>4</v>
      </c>
      <c r="X129" s="1">
        <v>3</v>
      </c>
      <c r="Y129" s="1">
        <v>4</v>
      </c>
      <c r="Z129" s="1">
        <v>4</v>
      </c>
      <c r="AA129" s="1">
        <v>4</v>
      </c>
      <c r="AB129" s="1">
        <v>4</v>
      </c>
      <c r="AC129" s="1">
        <v>2</v>
      </c>
      <c r="AD129" s="1">
        <v>2</v>
      </c>
      <c r="AE129" s="1">
        <v>4</v>
      </c>
      <c r="AF129" s="1">
        <v>3</v>
      </c>
      <c r="AG129" s="1">
        <v>4</v>
      </c>
      <c r="AH129" s="1">
        <v>4</v>
      </c>
      <c r="AI129" s="1">
        <v>2</v>
      </c>
      <c r="AJ129" s="1">
        <v>4</v>
      </c>
      <c r="AK129" s="1">
        <v>4</v>
      </c>
      <c r="AL129" s="1">
        <v>2</v>
      </c>
      <c r="AM129" s="1">
        <v>2</v>
      </c>
      <c r="AN129" s="1">
        <v>5</v>
      </c>
      <c r="AO129" s="1">
        <v>4</v>
      </c>
      <c r="AP129" s="1">
        <v>5</v>
      </c>
      <c r="AQ129" s="1">
        <v>4</v>
      </c>
      <c r="AR129" s="1">
        <v>4</v>
      </c>
      <c r="AS129" s="1">
        <v>3</v>
      </c>
      <c r="AT129" s="1">
        <v>5</v>
      </c>
      <c r="AU129" s="1">
        <v>2</v>
      </c>
      <c r="AV129" s="1">
        <v>3</v>
      </c>
      <c r="AW129" s="1">
        <v>4</v>
      </c>
      <c r="AX129" s="1">
        <v>4</v>
      </c>
      <c r="AY129" s="1">
        <v>4</v>
      </c>
      <c r="AZ129" s="1">
        <v>4</v>
      </c>
      <c r="BA129" s="1">
        <v>5</v>
      </c>
      <c r="BB129" s="1">
        <v>4</v>
      </c>
      <c r="BC129" s="1">
        <v>3</v>
      </c>
      <c r="BD129" s="1">
        <v>5</v>
      </c>
      <c r="BE129" s="1" t="s">
        <v>3728</v>
      </c>
      <c r="BF129" s="1" t="s">
        <v>3729</v>
      </c>
      <c r="BG129" s="1" t="s">
        <v>3730</v>
      </c>
      <c r="BH129" s="1" t="s">
        <v>3731</v>
      </c>
      <c r="BI129" s="1" t="s">
        <v>3732</v>
      </c>
      <c r="BJ129" s="1" t="s">
        <v>3733</v>
      </c>
      <c r="BK129" s="1" t="s">
        <v>3734</v>
      </c>
      <c r="BL129" s="1" t="s">
        <v>3735</v>
      </c>
      <c r="BM129" s="1" t="s">
        <v>3736</v>
      </c>
      <c r="BN129" s="1" t="s">
        <v>3737</v>
      </c>
      <c r="BO129" s="1" t="s">
        <v>3738</v>
      </c>
      <c r="BP129" s="1" t="s">
        <v>3739</v>
      </c>
      <c r="BQ129" s="1" t="s">
        <v>3740</v>
      </c>
      <c r="BR129" s="1" t="s">
        <v>3741</v>
      </c>
      <c r="BS129" s="1" t="s">
        <v>3742</v>
      </c>
      <c r="BT129" s="1" t="s">
        <v>3743</v>
      </c>
      <c r="BU129" s="1" t="s">
        <v>3744</v>
      </c>
      <c r="BV129" s="1" t="s">
        <v>3745</v>
      </c>
      <c r="BW129" s="1" t="s">
        <v>3746</v>
      </c>
      <c r="BX129" s="1" t="s">
        <v>3747</v>
      </c>
      <c r="BY129" s="1" t="s">
        <v>3748</v>
      </c>
      <c r="BZ129" s="1" t="s">
        <v>3749</v>
      </c>
      <c r="CA129" s="1" t="s">
        <v>3750</v>
      </c>
      <c r="CB129" s="1" t="s">
        <v>3751</v>
      </c>
      <c r="CC129" s="1" t="s">
        <v>3752</v>
      </c>
      <c r="CD129" s="1" t="s">
        <v>3753</v>
      </c>
      <c r="CE129" s="1" t="s">
        <v>3754</v>
      </c>
      <c r="CF129" s="1" t="s">
        <v>3755</v>
      </c>
      <c r="CG129" s="1" t="s">
        <v>3756</v>
      </c>
    </row>
    <row r="130" spans="1:85" ht="12.75" x14ac:dyDescent="0.2">
      <c r="A130" s="14">
        <v>41988.798160601851</v>
      </c>
      <c r="B130" s="1">
        <v>2</v>
      </c>
      <c r="C130" s="1">
        <v>5</v>
      </c>
      <c r="D130" s="1">
        <v>3</v>
      </c>
      <c r="E130" s="1">
        <v>1</v>
      </c>
      <c r="F130" s="1">
        <v>5</v>
      </c>
      <c r="G130" s="1">
        <v>3</v>
      </c>
      <c r="H130" s="1">
        <v>5</v>
      </c>
      <c r="I130" s="1">
        <v>4</v>
      </c>
      <c r="J130" s="1">
        <v>3</v>
      </c>
      <c r="K130" s="1">
        <v>1</v>
      </c>
      <c r="L130" s="1">
        <v>2</v>
      </c>
      <c r="M130" s="1">
        <v>3</v>
      </c>
      <c r="N130" s="1">
        <v>5</v>
      </c>
      <c r="O130" s="1">
        <v>3</v>
      </c>
      <c r="P130" s="1">
        <v>5</v>
      </c>
      <c r="Q130" s="1">
        <v>3</v>
      </c>
      <c r="R130" s="1">
        <v>2</v>
      </c>
      <c r="S130" s="1">
        <v>5</v>
      </c>
      <c r="T130" s="1">
        <v>1</v>
      </c>
      <c r="U130" s="1">
        <v>4</v>
      </c>
      <c r="V130" s="1">
        <v>5</v>
      </c>
      <c r="W130" s="1">
        <v>3</v>
      </c>
      <c r="X130" s="1">
        <v>3</v>
      </c>
      <c r="Y130" s="1">
        <v>4</v>
      </c>
      <c r="Z130" s="1">
        <v>5</v>
      </c>
      <c r="AA130" s="1">
        <v>4</v>
      </c>
      <c r="AB130" s="1">
        <v>4</v>
      </c>
      <c r="AC130" s="1">
        <v>5</v>
      </c>
      <c r="AD130" s="1">
        <v>4</v>
      </c>
      <c r="AE130" s="1">
        <v>4</v>
      </c>
      <c r="AF130" s="1">
        <v>4</v>
      </c>
      <c r="AG130" s="1">
        <v>4</v>
      </c>
      <c r="AH130" s="1">
        <v>5</v>
      </c>
      <c r="AI130" s="1">
        <v>3</v>
      </c>
      <c r="AJ130" s="1">
        <v>3</v>
      </c>
      <c r="AK130" s="1">
        <v>5</v>
      </c>
      <c r="AL130" s="1">
        <v>3</v>
      </c>
      <c r="AM130" s="1">
        <v>2</v>
      </c>
      <c r="AN130" s="1">
        <v>5</v>
      </c>
      <c r="AO130" s="1">
        <v>4</v>
      </c>
      <c r="AP130" s="1">
        <v>5</v>
      </c>
      <c r="AQ130" s="1">
        <v>4</v>
      </c>
      <c r="AR130" s="1">
        <v>3</v>
      </c>
      <c r="AS130" s="1">
        <v>2</v>
      </c>
      <c r="AT130" s="1">
        <v>2</v>
      </c>
      <c r="AU130" s="1">
        <v>3</v>
      </c>
      <c r="AV130" s="1">
        <v>5</v>
      </c>
      <c r="AW130" s="1">
        <v>2</v>
      </c>
      <c r="AX130" s="1">
        <v>5</v>
      </c>
      <c r="AY130" s="1">
        <v>3</v>
      </c>
      <c r="AZ130" s="1">
        <v>1</v>
      </c>
      <c r="BA130" s="1">
        <v>5</v>
      </c>
      <c r="BB130" s="1">
        <v>1</v>
      </c>
      <c r="BC130" s="1">
        <v>3</v>
      </c>
      <c r="BD130" s="1">
        <v>5</v>
      </c>
      <c r="BE130" s="1" t="s">
        <v>3757</v>
      </c>
      <c r="BF130" s="1" t="s">
        <v>3758</v>
      </c>
      <c r="BG130" s="1" t="s">
        <v>3759</v>
      </c>
      <c r="BH130" s="1" t="s">
        <v>3760</v>
      </c>
      <c r="BI130" s="1" t="s">
        <v>3761</v>
      </c>
      <c r="BJ130" s="1" t="s">
        <v>3762</v>
      </c>
      <c r="BK130" s="1" t="s">
        <v>3763</v>
      </c>
      <c r="BL130" s="1" t="s">
        <v>3764</v>
      </c>
      <c r="BM130" s="1" t="s">
        <v>3765</v>
      </c>
      <c r="BN130" s="1" t="s">
        <v>3766</v>
      </c>
      <c r="BO130" s="1" t="s">
        <v>3767</v>
      </c>
      <c r="BP130" s="1" t="s">
        <v>3768</v>
      </c>
      <c r="BQ130" s="1" t="s">
        <v>3769</v>
      </c>
      <c r="BR130" s="1" t="s">
        <v>3770</v>
      </c>
      <c r="BS130" s="1" t="s">
        <v>3771</v>
      </c>
      <c r="BT130" s="1" t="s">
        <v>3772</v>
      </c>
      <c r="BU130" s="1" t="s">
        <v>3773</v>
      </c>
      <c r="BV130" s="1" t="s">
        <v>3774</v>
      </c>
      <c r="BW130" s="1" t="s">
        <v>3775</v>
      </c>
      <c r="BX130" s="1" t="s">
        <v>3776</v>
      </c>
      <c r="BY130" s="1" t="s">
        <v>3777</v>
      </c>
      <c r="BZ130" s="1" t="s">
        <v>3778</v>
      </c>
      <c r="CA130" s="1" t="s">
        <v>3779</v>
      </c>
      <c r="CB130" s="1" t="s">
        <v>3780</v>
      </c>
      <c r="CC130" s="1" t="s">
        <v>3781</v>
      </c>
      <c r="CD130" s="1" t="s">
        <v>3782</v>
      </c>
      <c r="CE130" s="1" t="s">
        <v>3783</v>
      </c>
      <c r="CF130" s="1" t="s">
        <v>3784</v>
      </c>
      <c r="CG130" s="1" t="s">
        <v>3785</v>
      </c>
    </row>
    <row r="131" spans="1:85" ht="12.75" x14ac:dyDescent="0.2">
      <c r="A131" s="14">
        <v>41988.926807662043</v>
      </c>
      <c r="B131" s="1">
        <v>3</v>
      </c>
      <c r="C131" s="1">
        <v>5</v>
      </c>
      <c r="D131" s="1">
        <v>2</v>
      </c>
      <c r="E131" s="1">
        <v>2</v>
      </c>
      <c r="F131" s="1">
        <v>5</v>
      </c>
      <c r="G131" s="1">
        <v>5</v>
      </c>
      <c r="H131" s="1">
        <v>1</v>
      </c>
      <c r="I131" s="1">
        <v>1</v>
      </c>
      <c r="J131" s="1">
        <v>1</v>
      </c>
      <c r="K131" s="1">
        <v>3</v>
      </c>
      <c r="L131" s="1">
        <v>3</v>
      </c>
      <c r="M131" s="1">
        <v>3</v>
      </c>
      <c r="N131" s="1">
        <v>2</v>
      </c>
      <c r="O131" s="1">
        <v>3</v>
      </c>
      <c r="P131" s="1">
        <v>2</v>
      </c>
      <c r="Q131" s="1">
        <v>2</v>
      </c>
      <c r="R131" s="1">
        <v>1</v>
      </c>
      <c r="S131" s="1">
        <v>1</v>
      </c>
      <c r="T131" s="1">
        <v>1</v>
      </c>
      <c r="U131" s="1">
        <v>2</v>
      </c>
      <c r="V131" s="1">
        <v>1</v>
      </c>
      <c r="W131" s="1">
        <v>4</v>
      </c>
      <c r="X131" s="1">
        <v>3</v>
      </c>
      <c r="Y131" s="1">
        <v>4</v>
      </c>
      <c r="Z131" s="1">
        <v>5</v>
      </c>
      <c r="AA131" s="1">
        <v>4</v>
      </c>
      <c r="AB131" s="1">
        <v>5</v>
      </c>
      <c r="AC131" s="1">
        <v>4</v>
      </c>
      <c r="AD131" s="1">
        <v>4</v>
      </c>
      <c r="AE131" s="1">
        <v>3</v>
      </c>
      <c r="AF131" s="1">
        <v>4</v>
      </c>
      <c r="AG131" s="1">
        <v>4</v>
      </c>
      <c r="AH131" s="1">
        <v>2</v>
      </c>
      <c r="AI131" s="1">
        <v>4</v>
      </c>
      <c r="AJ131" s="1">
        <v>2</v>
      </c>
      <c r="AK131" s="1">
        <v>5</v>
      </c>
      <c r="AL131" s="1">
        <v>2</v>
      </c>
      <c r="AM131" s="1">
        <v>4</v>
      </c>
      <c r="AN131" s="1">
        <v>5</v>
      </c>
      <c r="AO131" s="1">
        <v>5</v>
      </c>
      <c r="AP131" s="1">
        <v>1</v>
      </c>
      <c r="AQ131" s="1">
        <v>1</v>
      </c>
      <c r="AR131" s="1">
        <v>1</v>
      </c>
      <c r="AS131" s="1">
        <v>2</v>
      </c>
      <c r="AT131" s="1">
        <v>4</v>
      </c>
      <c r="AU131" s="1">
        <v>4</v>
      </c>
      <c r="AV131" s="1">
        <v>1</v>
      </c>
      <c r="AW131" s="1">
        <v>3</v>
      </c>
      <c r="AX131" s="1">
        <v>2</v>
      </c>
      <c r="AY131" s="1">
        <v>3</v>
      </c>
      <c r="AZ131" s="1">
        <v>1</v>
      </c>
      <c r="BA131" s="1">
        <v>1</v>
      </c>
      <c r="BB131" s="1">
        <v>1</v>
      </c>
      <c r="BC131" s="1">
        <v>2</v>
      </c>
      <c r="BD131" s="1">
        <v>1</v>
      </c>
      <c r="BE131" s="1" t="s">
        <v>3786</v>
      </c>
      <c r="BF131" s="1" t="s">
        <v>3787</v>
      </c>
      <c r="BG131" s="1" t="s">
        <v>3788</v>
      </c>
      <c r="BH131" s="1" t="s">
        <v>3789</v>
      </c>
      <c r="BI131" s="1" t="s">
        <v>3790</v>
      </c>
      <c r="BJ131" s="1" t="s">
        <v>3791</v>
      </c>
      <c r="BK131" s="1" t="s">
        <v>3792</v>
      </c>
      <c r="BL131" s="1" t="s">
        <v>3793</v>
      </c>
      <c r="BM131" s="1" t="s">
        <v>3794</v>
      </c>
      <c r="BN131" s="1" t="s">
        <v>3795</v>
      </c>
      <c r="BO131" s="1" t="s">
        <v>3796</v>
      </c>
      <c r="BP131" s="1" t="s">
        <v>3797</v>
      </c>
      <c r="BQ131" s="1" t="s">
        <v>3798</v>
      </c>
      <c r="BR131" s="1" t="s">
        <v>3799</v>
      </c>
      <c r="BS131" s="1" t="s">
        <v>3800</v>
      </c>
      <c r="BT131" s="1" t="s">
        <v>3801</v>
      </c>
      <c r="BU131" s="1" t="s">
        <v>3802</v>
      </c>
      <c r="BV131" s="1" t="s">
        <v>3803</v>
      </c>
      <c r="BW131" s="1" t="s">
        <v>3804</v>
      </c>
      <c r="BX131" s="1" t="s">
        <v>3805</v>
      </c>
      <c r="BY131" s="1" t="s">
        <v>3806</v>
      </c>
      <c r="BZ131" s="1" t="s">
        <v>3807</v>
      </c>
      <c r="CA131" s="1" t="s">
        <v>3808</v>
      </c>
      <c r="CB131" s="1" t="s">
        <v>3809</v>
      </c>
      <c r="CC131" s="1" t="s">
        <v>3810</v>
      </c>
      <c r="CD131" s="1" t="s">
        <v>3811</v>
      </c>
      <c r="CE131" s="1" t="s">
        <v>3812</v>
      </c>
      <c r="CF131" s="1" t="s">
        <v>3813</v>
      </c>
      <c r="CG131" s="1" t="s">
        <v>3814</v>
      </c>
    </row>
    <row r="132" spans="1:85" ht="12.75" x14ac:dyDescent="0.2">
      <c r="A132" s="14">
        <v>41990.460652141199</v>
      </c>
      <c r="B132" s="1">
        <v>1</v>
      </c>
      <c r="C132" s="1">
        <v>1</v>
      </c>
      <c r="D132" s="1">
        <v>3</v>
      </c>
      <c r="E132" s="1">
        <v>3</v>
      </c>
      <c r="F132" s="1">
        <v>5</v>
      </c>
      <c r="G132" s="1">
        <v>5</v>
      </c>
      <c r="H132" s="1">
        <v>5</v>
      </c>
      <c r="I132" s="1">
        <v>5</v>
      </c>
      <c r="J132" s="1">
        <v>5</v>
      </c>
      <c r="K132" s="1">
        <v>1</v>
      </c>
      <c r="L132" s="1">
        <v>5</v>
      </c>
      <c r="M132" s="1">
        <v>4</v>
      </c>
      <c r="N132" s="1">
        <v>5</v>
      </c>
      <c r="O132" s="1">
        <v>4</v>
      </c>
      <c r="P132" s="1">
        <v>5</v>
      </c>
      <c r="Q132" s="1">
        <v>3</v>
      </c>
      <c r="R132" s="1">
        <v>3</v>
      </c>
      <c r="S132" s="1">
        <v>5</v>
      </c>
      <c r="T132" s="1">
        <v>1</v>
      </c>
      <c r="U132" s="1">
        <v>1</v>
      </c>
      <c r="V132" s="1">
        <v>5</v>
      </c>
      <c r="W132" s="1">
        <v>5</v>
      </c>
      <c r="X132" s="1">
        <v>3</v>
      </c>
      <c r="Y132" s="1">
        <v>2</v>
      </c>
      <c r="Z132" s="1">
        <v>4</v>
      </c>
      <c r="AA132" s="1">
        <v>5</v>
      </c>
      <c r="AB132" s="1">
        <v>3</v>
      </c>
      <c r="AC132" s="1">
        <v>5</v>
      </c>
      <c r="AD132" s="1">
        <v>3</v>
      </c>
      <c r="AE132" s="1">
        <v>5</v>
      </c>
      <c r="AF132" s="1">
        <v>4</v>
      </c>
      <c r="AG132" s="1">
        <v>5</v>
      </c>
      <c r="AH132" s="1">
        <v>3</v>
      </c>
      <c r="AI132" s="1">
        <v>3</v>
      </c>
      <c r="AJ132" s="1">
        <v>2</v>
      </c>
      <c r="AK132" s="1">
        <v>1</v>
      </c>
      <c r="AL132" s="1">
        <v>3</v>
      </c>
      <c r="AM132" s="1">
        <v>3</v>
      </c>
      <c r="AN132" s="1">
        <v>5</v>
      </c>
      <c r="AO132" s="1">
        <v>5</v>
      </c>
      <c r="AP132" s="1">
        <v>5</v>
      </c>
      <c r="AQ132" s="1">
        <v>5</v>
      </c>
      <c r="AR132" s="1">
        <v>5</v>
      </c>
      <c r="AS132" s="1">
        <v>3</v>
      </c>
      <c r="AT132" s="1">
        <v>5</v>
      </c>
      <c r="AU132" s="1">
        <v>5</v>
      </c>
      <c r="AV132" s="1">
        <v>5</v>
      </c>
      <c r="AW132" s="1">
        <v>4</v>
      </c>
      <c r="AX132" s="1">
        <v>5</v>
      </c>
      <c r="AY132" s="1">
        <v>3</v>
      </c>
      <c r="AZ132" s="1">
        <v>4</v>
      </c>
      <c r="BA132" s="1">
        <v>5</v>
      </c>
      <c r="BB132" s="1">
        <v>1</v>
      </c>
      <c r="BC132" s="1">
        <v>1</v>
      </c>
      <c r="BD132" s="1">
        <v>5</v>
      </c>
      <c r="BE132" s="1" t="s">
        <v>3815</v>
      </c>
      <c r="BF132" s="1" t="s">
        <v>3816</v>
      </c>
      <c r="BG132" s="1" t="s">
        <v>3817</v>
      </c>
      <c r="BH132" s="1" t="s">
        <v>3818</v>
      </c>
      <c r="BI132" s="1" t="s">
        <v>3819</v>
      </c>
      <c r="BJ132" s="1" t="s">
        <v>3820</v>
      </c>
      <c r="BK132" s="1" t="s">
        <v>3821</v>
      </c>
      <c r="BL132" s="1" t="s">
        <v>3822</v>
      </c>
      <c r="BM132" s="1" t="s">
        <v>3823</v>
      </c>
      <c r="BN132" s="1" t="s">
        <v>3824</v>
      </c>
      <c r="BO132" s="1" t="s">
        <v>3825</v>
      </c>
      <c r="BP132" s="1" t="s">
        <v>3826</v>
      </c>
      <c r="BQ132" s="1" t="s">
        <v>3827</v>
      </c>
      <c r="BR132" s="1" t="s">
        <v>3828</v>
      </c>
      <c r="BS132" s="1" t="s">
        <v>3829</v>
      </c>
      <c r="BT132" s="1" t="s">
        <v>3830</v>
      </c>
      <c r="BU132" s="1" t="s">
        <v>3831</v>
      </c>
      <c r="BV132" s="1" t="s">
        <v>3832</v>
      </c>
      <c r="BW132" s="1" t="s">
        <v>3833</v>
      </c>
      <c r="BX132" s="1" t="s">
        <v>3834</v>
      </c>
      <c r="BY132" s="1" t="s">
        <v>3835</v>
      </c>
      <c r="BZ132" s="1" t="s">
        <v>3836</v>
      </c>
      <c r="CA132" s="1" t="s">
        <v>3837</v>
      </c>
      <c r="CB132" s="1" t="s">
        <v>3838</v>
      </c>
      <c r="CC132" s="1" t="s">
        <v>3839</v>
      </c>
      <c r="CD132" s="1" t="s">
        <v>3840</v>
      </c>
      <c r="CE132" s="1" t="s">
        <v>3841</v>
      </c>
      <c r="CF132" s="1" t="s">
        <v>3842</v>
      </c>
      <c r="CG132" s="1" t="s">
        <v>3843</v>
      </c>
    </row>
    <row r="133" spans="1:85" ht="12.75" x14ac:dyDescent="0.2">
      <c r="A133" s="14">
        <v>41990.501634432869</v>
      </c>
      <c r="B133" s="1">
        <v>5</v>
      </c>
      <c r="C133" s="1">
        <v>5</v>
      </c>
      <c r="D133" s="1">
        <v>4</v>
      </c>
      <c r="E133" s="1">
        <v>4</v>
      </c>
      <c r="F133" s="1">
        <v>5</v>
      </c>
      <c r="G133" s="1">
        <v>3</v>
      </c>
      <c r="H133" s="1">
        <v>5</v>
      </c>
      <c r="I133" s="1">
        <v>4</v>
      </c>
      <c r="J133" s="1">
        <v>4</v>
      </c>
      <c r="K133" s="1">
        <v>5</v>
      </c>
      <c r="L133" s="1">
        <v>5</v>
      </c>
      <c r="M133" s="1">
        <v>3</v>
      </c>
      <c r="N133" s="1">
        <v>4</v>
      </c>
      <c r="O133" s="1">
        <v>5</v>
      </c>
      <c r="P133" s="1">
        <v>5</v>
      </c>
      <c r="Q133" s="1">
        <v>4</v>
      </c>
      <c r="R133" s="1">
        <v>5</v>
      </c>
      <c r="S133" s="1">
        <v>5</v>
      </c>
      <c r="T133" s="1">
        <v>4</v>
      </c>
      <c r="U133" s="1">
        <v>5</v>
      </c>
      <c r="V133" s="1">
        <v>5</v>
      </c>
      <c r="W133" s="1">
        <v>4</v>
      </c>
      <c r="X133" s="1">
        <v>4</v>
      </c>
      <c r="Y133" s="1">
        <v>5</v>
      </c>
      <c r="Z133" s="1">
        <v>4</v>
      </c>
      <c r="AA133" s="1">
        <v>4</v>
      </c>
      <c r="AB133" s="1">
        <v>4</v>
      </c>
      <c r="AC133" s="1">
        <v>5</v>
      </c>
      <c r="AD133" s="1">
        <v>5</v>
      </c>
      <c r="AE133" s="1">
        <v>4</v>
      </c>
      <c r="AF133" s="1">
        <v>5</v>
      </c>
      <c r="AG133" s="1">
        <v>5</v>
      </c>
      <c r="AH133" s="1">
        <v>5</v>
      </c>
      <c r="AI133" s="1">
        <v>4</v>
      </c>
      <c r="AJ133" s="1">
        <v>5</v>
      </c>
      <c r="AK133" s="1">
        <v>5</v>
      </c>
      <c r="AL133" s="1">
        <v>5</v>
      </c>
      <c r="AM133" s="1">
        <v>5</v>
      </c>
      <c r="AN133" s="1">
        <v>5</v>
      </c>
      <c r="AO133" s="1">
        <v>4</v>
      </c>
      <c r="AP133" s="1">
        <v>5</v>
      </c>
      <c r="AQ133" s="1">
        <v>4</v>
      </c>
      <c r="AR133" s="1">
        <v>4</v>
      </c>
      <c r="AS133" s="1">
        <v>5</v>
      </c>
      <c r="AT133" s="1">
        <v>5</v>
      </c>
      <c r="AU133" s="1">
        <v>2</v>
      </c>
      <c r="AV133" s="1">
        <v>3</v>
      </c>
      <c r="AW133" s="1">
        <v>5</v>
      </c>
      <c r="AX133" s="1">
        <v>5</v>
      </c>
      <c r="AY133" s="1">
        <v>4</v>
      </c>
      <c r="AZ133" s="1">
        <v>4</v>
      </c>
      <c r="BA133" s="1">
        <v>5</v>
      </c>
      <c r="BB133" s="1">
        <v>5</v>
      </c>
      <c r="BC133" s="1">
        <v>4</v>
      </c>
      <c r="BD133" s="1">
        <v>5</v>
      </c>
      <c r="BE133" s="1" t="s">
        <v>3844</v>
      </c>
      <c r="BF133" s="1" t="s">
        <v>3845</v>
      </c>
      <c r="BG133" s="1" t="s">
        <v>3846</v>
      </c>
      <c r="BH133" s="1" t="s">
        <v>3847</v>
      </c>
      <c r="BI133" s="1" t="s">
        <v>3848</v>
      </c>
      <c r="BJ133" s="1" t="s">
        <v>3849</v>
      </c>
      <c r="BK133" s="1" t="s">
        <v>3850</v>
      </c>
      <c r="BL133" s="1" t="s">
        <v>3851</v>
      </c>
      <c r="BM133" s="1" t="s">
        <v>3852</v>
      </c>
      <c r="BN133" s="1" t="s">
        <v>3853</v>
      </c>
      <c r="BO133" s="1" t="s">
        <v>3854</v>
      </c>
      <c r="BP133" s="1" t="s">
        <v>3855</v>
      </c>
      <c r="BQ133" s="1" t="s">
        <v>3856</v>
      </c>
      <c r="BR133" s="1" t="s">
        <v>3857</v>
      </c>
      <c r="BS133" s="1" t="s">
        <v>3858</v>
      </c>
      <c r="BT133" s="1" t="s">
        <v>3859</v>
      </c>
      <c r="BU133" s="1" t="s">
        <v>3860</v>
      </c>
      <c r="BV133" s="1" t="s">
        <v>3861</v>
      </c>
      <c r="BW133" s="1" t="s">
        <v>3862</v>
      </c>
      <c r="BX133" s="1" t="s">
        <v>3863</v>
      </c>
      <c r="BY133" s="1" t="s">
        <v>3864</v>
      </c>
      <c r="BZ133" s="1" t="s">
        <v>3865</v>
      </c>
      <c r="CA133" s="1" t="s">
        <v>3866</v>
      </c>
      <c r="CB133" s="1" t="s">
        <v>3867</v>
      </c>
      <c r="CC133" s="1" t="s">
        <v>3868</v>
      </c>
      <c r="CD133" s="1" t="s">
        <v>3869</v>
      </c>
      <c r="CE133" s="1" t="s">
        <v>3870</v>
      </c>
      <c r="CF133" s="1" t="s">
        <v>3871</v>
      </c>
      <c r="CG133" s="1" t="s">
        <v>3872</v>
      </c>
    </row>
    <row r="134" spans="1:85" ht="12.75" x14ac:dyDescent="0.2">
      <c r="A134" s="14">
        <v>41990.586098564811</v>
      </c>
      <c r="B134" s="1">
        <v>5</v>
      </c>
      <c r="C134" s="1">
        <v>5</v>
      </c>
      <c r="D134" s="1">
        <v>1</v>
      </c>
      <c r="E134" s="1">
        <v>1</v>
      </c>
      <c r="F134" s="1">
        <v>5</v>
      </c>
      <c r="G134" s="1">
        <v>5</v>
      </c>
      <c r="H134" s="1">
        <v>1</v>
      </c>
      <c r="I134" s="1">
        <v>5</v>
      </c>
      <c r="J134" s="1">
        <v>1</v>
      </c>
      <c r="K134" s="1">
        <v>1</v>
      </c>
      <c r="L134" s="1">
        <v>3</v>
      </c>
      <c r="M134" s="1">
        <v>5</v>
      </c>
      <c r="N134" s="1">
        <v>2</v>
      </c>
      <c r="O134" s="1">
        <v>5</v>
      </c>
      <c r="P134" s="1">
        <v>5</v>
      </c>
      <c r="Q134" s="1">
        <v>3</v>
      </c>
      <c r="R134" s="1">
        <v>1</v>
      </c>
      <c r="S134" s="1">
        <v>5</v>
      </c>
      <c r="T134" s="1">
        <v>1</v>
      </c>
      <c r="U134" s="1">
        <v>3</v>
      </c>
      <c r="V134" s="1">
        <v>5</v>
      </c>
      <c r="W134" s="1">
        <v>5</v>
      </c>
      <c r="X134" s="1">
        <v>5</v>
      </c>
      <c r="Y134" s="1">
        <v>5</v>
      </c>
      <c r="Z134" s="1">
        <v>5</v>
      </c>
      <c r="AA134" s="1">
        <v>5</v>
      </c>
      <c r="AB134" s="1">
        <v>5</v>
      </c>
      <c r="AC134" s="1">
        <v>5</v>
      </c>
      <c r="AD134" s="1">
        <v>5</v>
      </c>
      <c r="AE134" s="1">
        <v>5</v>
      </c>
      <c r="AF134" s="1">
        <v>5</v>
      </c>
      <c r="AG134" s="1">
        <v>5</v>
      </c>
      <c r="AH134" s="1">
        <v>5</v>
      </c>
      <c r="AI134" s="1">
        <v>5</v>
      </c>
      <c r="AJ134" s="1">
        <v>5</v>
      </c>
      <c r="AK134" s="1">
        <v>5</v>
      </c>
      <c r="AL134" s="1">
        <v>2</v>
      </c>
      <c r="AM134" s="1">
        <v>1</v>
      </c>
      <c r="AN134" s="1">
        <v>5</v>
      </c>
      <c r="AO134" s="1">
        <v>5</v>
      </c>
      <c r="AP134" s="1">
        <v>1</v>
      </c>
      <c r="AQ134" s="1">
        <v>5</v>
      </c>
      <c r="AR134" s="1">
        <v>1</v>
      </c>
      <c r="AS134" s="1">
        <v>1</v>
      </c>
      <c r="AT134" s="1">
        <v>3</v>
      </c>
      <c r="AU134" s="1">
        <v>5</v>
      </c>
      <c r="AV134" s="1">
        <v>1</v>
      </c>
      <c r="AW134" s="1">
        <v>3</v>
      </c>
      <c r="AX134" s="1">
        <v>5</v>
      </c>
      <c r="AY134" s="1">
        <v>3</v>
      </c>
      <c r="AZ134" s="1">
        <v>1</v>
      </c>
      <c r="BA134" s="1">
        <v>5</v>
      </c>
      <c r="BB134" s="1">
        <v>1</v>
      </c>
      <c r="BC134" s="1">
        <v>2</v>
      </c>
      <c r="BD134" s="1">
        <v>5</v>
      </c>
      <c r="BE134" s="1" t="s">
        <v>3873</v>
      </c>
      <c r="BF134" s="1" t="s">
        <v>3874</v>
      </c>
      <c r="BG134" s="1" t="s">
        <v>3875</v>
      </c>
      <c r="BH134" s="1" t="s">
        <v>3876</v>
      </c>
      <c r="BI134" s="1" t="s">
        <v>3877</v>
      </c>
      <c r="BJ134" s="1" t="s">
        <v>3878</v>
      </c>
      <c r="BK134" s="1" t="s">
        <v>3879</v>
      </c>
      <c r="BL134" s="1" t="s">
        <v>3880</v>
      </c>
      <c r="BM134" s="1" t="s">
        <v>3881</v>
      </c>
      <c r="BN134" s="1" t="s">
        <v>3882</v>
      </c>
      <c r="BO134" s="1" t="s">
        <v>3883</v>
      </c>
      <c r="BP134" s="1" t="s">
        <v>3884</v>
      </c>
      <c r="BQ134" s="1" t="s">
        <v>3885</v>
      </c>
      <c r="BR134" s="1" t="s">
        <v>3886</v>
      </c>
      <c r="BS134" s="1" t="s">
        <v>3887</v>
      </c>
      <c r="BT134" s="1" t="s">
        <v>3888</v>
      </c>
      <c r="BU134" s="1" t="s">
        <v>3889</v>
      </c>
      <c r="BV134" s="1" t="s">
        <v>3890</v>
      </c>
      <c r="BW134" s="1" t="s">
        <v>3891</v>
      </c>
      <c r="BX134" s="1" t="s">
        <v>3892</v>
      </c>
      <c r="BY134" s="1" t="s">
        <v>3893</v>
      </c>
      <c r="BZ134" s="1" t="s">
        <v>3894</v>
      </c>
      <c r="CA134" s="1" t="s">
        <v>3895</v>
      </c>
      <c r="CB134" s="1" t="s">
        <v>3896</v>
      </c>
      <c r="CC134" s="1" t="s">
        <v>3897</v>
      </c>
      <c r="CD134" s="1" t="s">
        <v>3898</v>
      </c>
      <c r="CE134" s="1" t="s">
        <v>3899</v>
      </c>
      <c r="CF134" s="1" t="s">
        <v>3900</v>
      </c>
      <c r="CG134" s="1" t="s">
        <v>3901</v>
      </c>
    </row>
    <row r="135" spans="1:85" ht="12.75" x14ac:dyDescent="0.2">
      <c r="A135" s="14">
        <v>41992.452402511568</v>
      </c>
      <c r="B135" s="1">
        <v>2</v>
      </c>
      <c r="C135" s="1">
        <v>3</v>
      </c>
      <c r="D135" s="1">
        <v>4</v>
      </c>
      <c r="E135" s="1">
        <v>1</v>
      </c>
      <c r="F135" s="1">
        <v>5</v>
      </c>
      <c r="G135" s="1">
        <v>1</v>
      </c>
      <c r="H135" s="1">
        <v>2</v>
      </c>
      <c r="I135" s="1">
        <v>4</v>
      </c>
      <c r="J135" s="1">
        <v>1</v>
      </c>
      <c r="K135" s="1">
        <v>1</v>
      </c>
      <c r="L135" s="1">
        <v>2</v>
      </c>
      <c r="M135" s="1">
        <v>2</v>
      </c>
      <c r="N135" s="1">
        <v>1</v>
      </c>
      <c r="O135" s="1">
        <v>2</v>
      </c>
      <c r="P135" s="1">
        <v>3</v>
      </c>
      <c r="Q135" s="1">
        <v>2</v>
      </c>
      <c r="R135" s="1">
        <v>2</v>
      </c>
      <c r="S135" s="1">
        <v>3</v>
      </c>
      <c r="T135" s="1">
        <v>1</v>
      </c>
      <c r="U135" s="1">
        <v>1</v>
      </c>
      <c r="V135" s="1">
        <v>3</v>
      </c>
      <c r="W135" s="1">
        <v>1</v>
      </c>
      <c r="X135" s="1">
        <v>1</v>
      </c>
      <c r="Y135" s="1">
        <v>4</v>
      </c>
      <c r="Z135" s="1">
        <v>2</v>
      </c>
      <c r="AA135" s="1">
        <v>3</v>
      </c>
      <c r="AB135" s="1">
        <v>2</v>
      </c>
      <c r="AC135" s="1">
        <v>2</v>
      </c>
      <c r="AD135" s="1">
        <v>2</v>
      </c>
      <c r="AE135" s="1">
        <v>1</v>
      </c>
      <c r="AF135" s="1">
        <v>1</v>
      </c>
      <c r="AG135" s="1">
        <v>3</v>
      </c>
      <c r="AH135" s="1">
        <v>2</v>
      </c>
      <c r="AI135" s="1">
        <v>3</v>
      </c>
      <c r="AJ135" s="1">
        <v>3</v>
      </c>
      <c r="AK135" s="1">
        <v>5</v>
      </c>
      <c r="AL135" s="1">
        <v>4</v>
      </c>
      <c r="AM135" s="1">
        <v>1</v>
      </c>
      <c r="AN135" s="1">
        <v>5</v>
      </c>
      <c r="AO135" s="1">
        <v>3</v>
      </c>
      <c r="AP135" s="1">
        <v>3</v>
      </c>
      <c r="AQ135" s="1">
        <v>4</v>
      </c>
      <c r="AR135" s="1">
        <v>1</v>
      </c>
      <c r="AS135" s="1">
        <v>1</v>
      </c>
      <c r="AT135" s="1">
        <v>3</v>
      </c>
      <c r="AU135" s="1">
        <v>1</v>
      </c>
      <c r="AV135" s="1">
        <v>1</v>
      </c>
      <c r="AW135" s="1">
        <v>2</v>
      </c>
      <c r="AX135" s="1">
        <v>3</v>
      </c>
      <c r="AY135" s="1">
        <v>3</v>
      </c>
      <c r="AZ135" s="1">
        <v>1</v>
      </c>
      <c r="BA135" s="1">
        <v>4</v>
      </c>
      <c r="BB135" s="1">
        <v>1</v>
      </c>
      <c r="BC135" s="1">
        <v>1</v>
      </c>
      <c r="BD135" s="1">
        <v>3</v>
      </c>
      <c r="BE135" s="1" t="s">
        <v>3902</v>
      </c>
      <c r="BF135" s="1" t="s">
        <v>3903</v>
      </c>
      <c r="BG135" s="1" t="s">
        <v>3904</v>
      </c>
      <c r="BH135" s="1" t="s">
        <v>3905</v>
      </c>
      <c r="BI135" s="1" t="s">
        <v>3906</v>
      </c>
      <c r="BJ135" s="1" t="s">
        <v>3907</v>
      </c>
      <c r="BK135" s="1" t="s">
        <v>3908</v>
      </c>
      <c r="BL135" s="1" t="s">
        <v>3909</v>
      </c>
      <c r="BM135" s="1" t="s">
        <v>3910</v>
      </c>
      <c r="BN135" s="1" t="s">
        <v>3911</v>
      </c>
      <c r="BO135" s="1" t="s">
        <v>3912</v>
      </c>
      <c r="BP135" s="1" t="s">
        <v>3913</v>
      </c>
      <c r="BQ135" s="1" t="s">
        <v>3914</v>
      </c>
      <c r="BR135" s="1" t="s">
        <v>3915</v>
      </c>
      <c r="BS135" s="1" t="s">
        <v>3916</v>
      </c>
      <c r="BT135" s="1" t="s">
        <v>3917</v>
      </c>
      <c r="BU135" s="1" t="s">
        <v>3918</v>
      </c>
      <c r="BV135" s="1" t="s">
        <v>3919</v>
      </c>
      <c r="BW135" s="1" t="s">
        <v>3920</v>
      </c>
      <c r="BX135" s="1" t="s">
        <v>3921</v>
      </c>
      <c r="BY135" s="1" t="s">
        <v>3922</v>
      </c>
      <c r="BZ135" s="1" t="s">
        <v>3923</v>
      </c>
      <c r="CA135" s="1" t="s">
        <v>3924</v>
      </c>
      <c r="CB135" s="1" t="s">
        <v>3925</v>
      </c>
      <c r="CC135" s="1" t="s">
        <v>3926</v>
      </c>
      <c r="CD135" s="1" t="s">
        <v>3927</v>
      </c>
      <c r="CE135" s="1" t="s">
        <v>3928</v>
      </c>
      <c r="CF135" s="1" t="s">
        <v>3929</v>
      </c>
      <c r="CG135" s="1" t="s">
        <v>3930</v>
      </c>
    </row>
    <row r="136" spans="1:85" ht="12.75" x14ac:dyDescent="0.2">
      <c r="A136" s="14">
        <v>41995.550421712964</v>
      </c>
      <c r="B136" s="1">
        <v>4</v>
      </c>
      <c r="C136" s="1">
        <v>5</v>
      </c>
      <c r="D136" s="1">
        <v>4</v>
      </c>
      <c r="E136" s="1">
        <v>4</v>
      </c>
      <c r="F136" s="1">
        <v>4</v>
      </c>
      <c r="G136" s="1">
        <v>4</v>
      </c>
      <c r="H136" s="1">
        <v>5</v>
      </c>
      <c r="I136" s="1">
        <v>5</v>
      </c>
      <c r="J136" s="1">
        <v>4</v>
      </c>
      <c r="K136" s="1">
        <v>5</v>
      </c>
      <c r="L136" s="1">
        <v>4</v>
      </c>
      <c r="M136" s="1">
        <v>3</v>
      </c>
      <c r="N136" s="1">
        <v>4</v>
      </c>
      <c r="O136" s="1">
        <v>3</v>
      </c>
      <c r="P136" s="1">
        <v>5</v>
      </c>
      <c r="Q136" s="1">
        <v>4</v>
      </c>
      <c r="R136" s="1">
        <v>4</v>
      </c>
      <c r="S136" s="1">
        <v>5</v>
      </c>
      <c r="T136" s="1">
        <v>4</v>
      </c>
      <c r="U136" s="1">
        <v>5</v>
      </c>
      <c r="V136" s="1">
        <v>5</v>
      </c>
      <c r="W136" s="1">
        <v>5</v>
      </c>
      <c r="X136" s="1">
        <v>3</v>
      </c>
      <c r="Y136" s="1">
        <v>5</v>
      </c>
      <c r="Z136" s="1">
        <v>5</v>
      </c>
      <c r="AA136" s="1">
        <v>4</v>
      </c>
      <c r="AB136" s="1">
        <v>3</v>
      </c>
      <c r="AC136" s="1">
        <v>4</v>
      </c>
      <c r="AD136" s="1">
        <v>4</v>
      </c>
      <c r="AE136" s="1">
        <v>3</v>
      </c>
      <c r="AF136" s="1">
        <v>5</v>
      </c>
      <c r="AG136" s="1">
        <v>5</v>
      </c>
      <c r="AH136" s="1">
        <v>4</v>
      </c>
      <c r="AI136" s="1">
        <v>5</v>
      </c>
      <c r="AJ136" s="1">
        <v>4</v>
      </c>
      <c r="AK136" s="1">
        <v>5</v>
      </c>
      <c r="AL136" s="1">
        <v>4</v>
      </c>
      <c r="AM136" s="1">
        <v>4</v>
      </c>
      <c r="AN136" s="1">
        <v>3</v>
      </c>
      <c r="AO136" s="1">
        <v>3</v>
      </c>
      <c r="AP136" s="1">
        <v>5</v>
      </c>
      <c r="AQ136" s="1">
        <v>4</v>
      </c>
      <c r="AR136" s="1">
        <v>4</v>
      </c>
      <c r="AS136" s="1">
        <v>5</v>
      </c>
      <c r="AT136" s="1">
        <v>5</v>
      </c>
      <c r="AU136" s="1">
        <v>3</v>
      </c>
      <c r="AV136" s="1">
        <v>4</v>
      </c>
      <c r="AW136" s="1">
        <v>3</v>
      </c>
      <c r="AX136" s="1">
        <v>5</v>
      </c>
      <c r="AY136" s="1">
        <v>3</v>
      </c>
      <c r="AZ136" s="1">
        <v>4</v>
      </c>
      <c r="BA136" s="1">
        <v>5</v>
      </c>
      <c r="BB136" s="1">
        <v>4</v>
      </c>
      <c r="BC136" s="1">
        <v>5</v>
      </c>
      <c r="BD136" s="1">
        <v>5</v>
      </c>
      <c r="BE136" s="1" t="s">
        <v>3931</v>
      </c>
      <c r="BF136" s="1" t="s">
        <v>3932</v>
      </c>
      <c r="BG136" s="1" t="s">
        <v>3933</v>
      </c>
      <c r="BH136" s="1" t="s">
        <v>3934</v>
      </c>
      <c r="BI136" s="1" t="s">
        <v>3935</v>
      </c>
      <c r="BJ136" s="1" t="s">
        <v>3936</v>
      </c>
      <c r="BK136" s="1" t="s">
        <v>3937</v>
      </c>
      <c r="BL136" s="1" t="s">
        <v>3938</v>
      </c>
      <c r="BM136" s="1" t="s">
        <v>3939</v>
      </c>
      <c r="BN136" s="1" t="s">
        <v>3940</v>
      </c>
      <c r="BO136" s="1" t="s">
        <v>3941</v>
      </c>
      <c r="BP136" s="1" t="s">
        <v>3942</v>
      </c>
      <c r="BQ136" s="1" t="s">
        <v>3943</v>
      </c>
      <c r="BR136" s="1" t="s">
        <v>3944</v>
      </c>
      <c r="BS136" s="1" t="s">
        <v>3945</v>
      </c>
      <c r="BT136" s="1" t="s">
        <v>3946</v>
      </c>
      <c r="BU136" s="1" t="s">
        <v>3947</v>
      </c>
      <c r="BV136" s="1" t="s">
        <v>3948</v>
      </c>
      <c r="BW136" s="1" t="s">
        <v>3949</v>
      </c>
      <c r="BX136" s="1" t="s">
        <v>3950</v>
      </c>
      <c r="BY136" s="1" t="s">
        <v>3951</v>
      </c>
      <c r="BZ136" s="1" t="s">
        <v>3952</v>
      </c>
      <c r="CA136" s="1" t="s">
        <v>3953</v>
      </c>
      <c r="CB136" s="1" t="s">
        <v>3954</v>
      </c>
      <c r="CC136" s="1" t="s">
        <v>3955</v>
      </c>
      <c r="CD136" s="1" t="s">
        <v>3956</v>
      </c>
      <c r="CE136" s="1" t="s">
        <v>3957</v>
      </c>
      <c r="CF136" s="1" t="s">
        <v>3958</v>
      </c>
      <c r="CG136" s="1" t="s">
        <v>3959</v>
      </c>
    </row>
    <row r="137" spans="1:85" ht="12.75" x14ac:dyDescent="0.2">
      <c r="A137" s="14">
        <v>41998.54237101852</v>
      </c>
      <c r="B137" s="1">
        <v>1</v>
      </c>
      <c r="C137" s="1">
        <v>4</v>
      </c>
      <c r="D137" s="1">
        <v>2</v>
      </c>
      <c r="E137" s="1">
        <v>3</v>
      </c>
      <c r="F137" s="1">
        <v>5</v>
      </c>
      <c r="G137" s="1">
        <v>1</v>
      </c>
      <c r="H137" s="1">
        <v>5</v>
      </c>
      <c r="I137" s="1">
        <v>4</v>
      </c>
      <c r="J137" s="1">
        <v>4</v>
      </c>
      <c r="K137" s="1">
        <v>3</v>
      </c>
      <c r="L137" s="1">
        <v>3</v>
      </c>
      <c r="M137" s="1">
        <v>3</v>
      </c>
      <c r="N137" s="1">
        <v>4</v>
      </c>
      <c r="O137" s="1">
        <v>5</v>
      </c>
      <c r="P137" s="1">
        <v>5</v>
      </c>
      <c r="Q137" s="1">
        <v>5</v>
      </c>
      <c r="R137" s="1">
        <v>5</v>
      </c>
      <c r="S137" s="1">
        <v>5</v>
      </c>
      <c r="T137" s="1">
        <v>1</v>
      </c>
      <c r="U137" s="1">
        <v>2</v>
      </c>
      <c r="V137" s="1">
        <v>5</v>
      </c>
      <c r="W137" s="1">
        <v>4</v>
      </c>
      <c r="X137" s="1">
        <v>5</v>
      </c>
      <c r="Y137" s="1">
        <v>5</v>
      </c>
      <c r="Z137" s="1">
        <v>5</v>
      </c>
      <c r="AA137" s="1">
        <v>3</v>
      </c>
      <c r="AB137" s="1">
        <v>3</v>
      </c>
      <c r="AC137" s="1">
        <v>5</v>
      </c>
      <c r="AD137" s="1">
        <v>3</v>
      </c>
      <c r="AE137" s="1">
        <v>5</v>
      </c>
      <c r="AF137" s="1">
        <v>4</v>
      </c>
      <c r="AG137" s="1">
        <v>3</v>
      </c>
      <c r="AH137" s="1">
        <v>5</v>
      </c>
      <c r="AI137" s="1">
        <v>5</v>
      </c>
      <c r="AJ137" s="1">
        <v>2</v>
      </c>
      <c r="AK137" s="1">
        <v>4</v>
      </c>
      <c r="AL137" s="1">
        <v>2</v>
      </c>
      <c r="AM137" s="1">
        <v>3</v>
      </c>
      <c r="AN137" s="1">
        <v>5</v>
      </c>
      <c r="AO137" s="1">
        <v>2</v>
      </c>
      <c r="AP137" s="1">
        <v>5</v>
      </c>
      <c r="AQ137" s="1">
        <v>4</v>
      </c>
      <c r="AR137" s="1">
        <v>5</v>
      </c>
      <c r="AS137" s="1">
        <v>3</v>
      </c>
      <c r="AT137" s="1">
        <v>3</v>
      </c>
      <c r="AU137" s="1">
        <v>4</v>
      </c>
      <c r="AV137" s="1">
        <v>4</v>
      </c>
      <c r="AW137" s="1">
        <v>5</v>
      </c>
      <c r="AX137" s="1">
        <v>5</v>
      </c>
      <c r="AY137" s="1">
        <v>5</v>
      </c>
      <c r="AZ137" s="1">
        <v>5</v>
      </c>
      <c r="BA137" s="1">
        <v>5</v>
      </c>
      <c r="BB137" s="1">
        <v>2</v>
      </c>
      <c r="BC137" s="1">
        <v>2</v>
      </c>
      <c r="BD137" s="1">
        <v>5</v>
      </c>
      <c r="BE137" s="1" t="s">
        <v>3960</v>
      </c>
      <c r="BF137" s="1" t="s">
        <v>3961</v>
      </c>
      <c r="BG137" s="1" t="s">
        <v>3962</v>
      </c>
      <c r="BH137" s="1" t="s">
        <v>3963</v>
      </c>
      <c r="BI137" s="1" t="s">
        <v>3964</v>
      </c>
      <c r="BJ137" s="1" t="s">
        <v>3965</v>
      </c>
      <c r="BK137" s="1" t="s">
        <v>3966</v>
      </c>
      <c r="BL137" s="1" t="s">
        <v>3967</v>
      </c>
      <c r="BM137" s="1" t="s">
        <v>3968</v>
      </c>
      <c r="BN137" s="1" t="s">
        <v>3969</v>
      </c>
      <c r="BO137" s="1" t="s">
        <v>3970</v>
      </c>
      <c r="BP137" s="1" t="s">
        <v>3971</v>
      </c>
      <c r="BQ137" s="1" t="s">
        <v>3972</v>
      </c>
      <c r="BR137" s="1" t="s">
        <v>3973</v>
      </c>
      <c r="BS137" s="1" t="s">
        <v>3974</v>
      </c>
      <c r="BT137" s="1" t="s">
        <v>3975</v>
      </c>
      <c r="BU137" s="1" t="s">
        <v>3976</v>
      </c>
      <c r="BY137" s="1" t="s">
        <v>3977</v>
      </c>
      <c r="BZ137" s="1" t="s">
        <v>3978</v>
      </c>
      <c r="CA137" s="1" t="s">
        <v>3979</v>
      </c>
      <c r="CB137" s="1" t="s">
        <v>3980</v>
      </c>
      <c r="CC137" s="1" t="s">
        <v>3981</v>
      </c>
      <c r="CD137" s="1" t="s">
        <v>3982</v>
      </c>
      <c r="CE137" s="1" t="s">
        <v>3983</v>
      </c>
      <c r="CF137" s="1" t="s">
        <v>3984</v>
      </c>
      <c r="CG137" s="1" t="s">
        <v>3985</v>
      </c>
    </row>
    <row r="138" spans="1:85" ht="12.75" x14ac:dyDescent="0.2">
      <c r="A138" s="14">
        <v>41998.845589027776</v>
      </c>
      <c r="B138" s="1">
        <v>1</v>
      </c>
      <c r="C138" s="1">
        <v>4</v>
      </c>
      <c r="D138" s="1">
        <v>3</v>
      </c>
      <c r="E138" s="1" t="s">
        <v>3986</v>
      </c>
      <c r="F138" s="1">
        <v>5</v>
      </c>
      <c r="G138" s="1">
        <v>1</v>
      </c>
      <c r="H138" s="1">
        <v>4</v>
      </c>
      <c r="I138" s="1">
        <v>3</v>
      </c>
      <c r="J138" s="1">
        <v>5</v>
      </c>
      <c r="K138" s="1">
        <v>1</v>
      </c>
      <c r="L138" s="1">
        <v>1</v>
      </c>
      <c r="M138" s="1">
        <v>3</v>
      </c>
      <c r="N138" s="1">
        <v>1</v>
      </c>
      <c r="O138" s="1">
        <v>3</v>
      </c>
      <c r="P138" s="1">
        <v>4</v>
      </c>
      <c r="Q138" s="1">
        <v>2</v>
      </c>
      <c r="R138" s="1">
        <v>1</v>
      </c>
      <c r="S138" s="1">
        <v>5</v>
      </c>
      <c r="T138" s="1">
        <v>1</v>
      </c>
      <c r="U138" s="1" t="s">
        <v>3987</v>
      </c>
      <c r="V138" s="1">
        <v>5</v>
      </c>
      <c r="W138" s="1">
        <v>5</v>
      </c>
      <c r="X138" s="1">
        <v>5</v>
      </c>
      <c r="Y138" s="1">
        <v>5</v>
      </c>
      <c r="Z138" s="1">
        <v>5</v>
      </c>
      <c r="AA138" s="1">
        <v>4</v>
      </c>
      <c r="AB138" s="1">
        <v>5</v>
      </c>
      <c r="AC138" s="1">
        <v>5</v>
      </c>
      <c r="AD138" s="1">
        <v>4</v>
      </c>
      <c r="AE138" s="1">
        <v>5</v>
      </c>
      <c r="AF138" s="1">
        <v>5</v>
      </c>
      <c r="AG138" s="1">
        <v>4</v>
      </c>
      <c r="AH138" s="1">
        <v>5</v>
      </c>
      <c r="AI138" s="1">
        <v>5</v>
      </c>
      <c r="AJ138" s="1">
        <v>1</v>
      </c>
      <c r="AK138" s="1">
        <v>4</v>
      </c>
      <c r="AL138" s="1">
        <v>2</v>
      </c>
      <c r="AM138" s="1" t="s">
        <v>3988</v>
      </c>
      <c r="AN138" s="1">
        <v>5</v>
      </c>
      <c r="AO138" s="1">
        <v>2</v>
      </c>
      <c r="AP138" s="1">
        <v>5</v>
      </c>
      <c r="AQ138" s="1">
        <v>4</v>
      </c>
      <c r="AR138" s="1">
        <v>5</v>
      </c>
      <c r="AS138" s="1">
        <v>1</v>
      </c>
      <c r="AT138" s="1">
        <v>2</v>
      </c>
      <c r="AU138" s="1">
        <v>3</v>
      </c>
      <c r="AV138" s="1">
        <v>1</v>
      </c>
      <c r="AW138" s="1">
        <v>3</v>
      </c>
      <c r="AX138" s="1">
        <v>5</v>
      </c>
      <c r="AY138" s="1">
        <v>3</v>
      </c>
      <c r="AZ138" s="1">
        <v>1</v>
      </c>
      <c r="BA138" s="1">
        <v>5</v>
      </c>
      <c r="BB138" s="1">
        <v>2</v>
      </c>
      <c r="BC138" s="1">
        <v>2</v>
      </c>
      <c r="BD138" s="1">
        <v>5</v>
      </c>
      <c r="BE138" s="1" t="s">
        <v>3989</v>
      </c>
      <c r="BF138" s="1" t="s">
        <v>3990</v>
      </c>
      <c r="BG138" s="1" t="s">
        <v>3991</v>
      </c>
      <c r="BH138" s="1" t="s">
        <v>3992</v>
      </c>
      <c r="BI138" s="1" t="s">
        <v>3993</v>
      </c>
      <c r="BJ138" s="1" t="s">
        <v>3994</v>
      </c>
      <c r="BK138" s="1" t="s">
        <v>3995</v>
      </c>
      <c r="BL138" s="1" t="s">
        <v>3996</v>
      </c>
      <c r="BM138" s="1" t="s">
        <v>3997</v>
      </c>
      <c r="BN138" s="1" t="s">
        <v>3998</v>
      </c>
      <c r="BO138" s="1" t="s">
        <v>3999</v>
      </c>
      <c r="BP138" s="1" t="s">
        <v>4000</v>
      </c>
      <c r="BQ138" s="1" t="s">
        <v>4001</v>
      </c>
      <c r="BR138" s="1" t="s">
        <v>4002</v>
      </c>
      <c r="BS138" s="1" t="s">
        <v>4003</v>
      </c>
      <c r="BT138" s="1" t="s">
        <v>4004</v>
      </c>
      <c r="BU138" s="1" t="s">
        <v>4005</v>
      </c>
      <c r="BY138" s="1" t="s">
        <v>4006</v>
      </c>
      <c r="BZ138" s="1" t="s">
        <v>4007</v>
      </c>
      <c r="CA138" s="1" t="s">
        <v>4008</v>
      </c>
      <c r="CB138" s="1" t="s">
        <v>4009</v>
      </c>
      <c r="CC138" s="1" t="s">
        <v>4010</v>
      </c>
      <c r="CD138" s="1" t="s">
        <v>4011</v>
      </c>
      <c r="CE138" s="1" t="s">
        <v>4012</v>
      </c>
      <c r="CF138" s="1" t="s">
        <v>4013</v>
      </c>
      <c r="CG138" s="1" t="s">
        <v>4014</v>
      </c>
    </row>
    <row r="139" spans="1:85" ht="12.75" x14ac:dyDescent="0.2">
      <c r="A139" s="14">
        <v>42001.644827789351</v>
      </c>
      <c r="B139" s="1">
        <v>5</v>
      </c>
      <c r="C139" s="1">
        <v>4</v>
      </c>
      <c r="D139" s="1">
        <v>1</v>
      </c>
      <c r="E139" s="1">
        <v>1</v>
      </c>
      <c r="F139" s="1">
        <v>4</v>
      </c>
      <c r="G139" s="1">
        <v>1</v>
      </c>
      <c r="H139" s="1">
        <v>1</v>
      </c>
      <c r="I139" s="1">
        <v>1</v>
      </c>
      <c r="J139" s="1">
        <v>2</v>
      </c>
      <c r="K139" s="1">
        <v>2</v>
      </c>
      <c r="L139" s="1">
        <v>2</v>
      </c>
      <c r="M139" s="1">
        <v>3</v>
      </c>
      <c r="N139" s="1">
        <v>3</v>
      </c>
      <c r="O139" s="1">
        <v>4</v>
      </c>
      <c r="P139" s="1">
        <v>4</v>
      </c>
      <c r="Q139" s="1">
        <v>4</v>
      </c>
      <c r="R139" s="1">
        <v>1</v>
      </c>
      <c r="S139" s="1">
        <v>3</v>
      </c>
      <c r="T139" s="1">
        <v>1</v>
      </c>
      <c r="U139" s="1">
        <v>3</v>
      </c>
      <c r="V139" s="1">
        <v>5</v>
      </c>
      <c r="W139" s="1">
        <v>4</v>
      </c>
      <c r="X139" s="1">
        <v>2</v>
      </c>
      <c r="Y139" s="1">
        <v>5</v>
      </c>
      <c r="Z139" s="1">
        <v>5</v>
      </c>
      <c r="AA139" s="1">
        <v>4</v>
      </c>
      <c r="AB139" s="1">
        <v>5</v>
      </c>
      <c r="AC139" s="1">
        <v>4</v>
      </c>
      <c r="AD139" s="1">
        <v>2</v>
      </c>
      <c r="AE139" s="1">
        <v>2</v>
      </c>
      <c r="AF139" s="1">
        <v>4</v>
      </c>
      <c r="AG139" s="1">
        <v>3</v>
      </c>
      <c r="AH139" s="1">
        <v>5</v>
      </c>
      <c r="AI139" s="1">
        <v>4</v>
      </c>
      <c r="AJ139" s="1">
        <v>5</v>
      </c>
      <c r="AK139" s="1">
        <v>5</v>
      </c>
      <c r="AL139" s="1">
        <v>2</v>
      </c>
      <c r="AM139" s="1">
        <v>2</v>
      </c>
      <c r="AN139" s="1">
        <v>5</v>
      </c>
      <c r="AO139" s="1">
        <v>1</v>
      </c>
      <c r="AP139" s="1">
        <v>3</v>
      </c>
      <c r="AQ139" s="1">
        <v>1</v>
      </c>
      <c r="AR139" s="1">
        <v>2</v>
      </c>
      <c r="AS139" s="1">
        <v>3</v>
      </c>
      <c r="AT139" s="1">
        <v>2</v>
      </c>
      <c r="AU139" s="1">
        <v>4</v>
      </c>
      <c r="AV139" s="1">
        <v>3</v>
      </c>
      <c r="AW139" s="1">
        <v>5</v>
      </c>
      <c r="AX139" s="1">
        <v>5</v>
      </c>
      <c r="AY139" s="1">
        <v>5</v>
      </c>
      <c r="AZ139" s="1">
        <v>2</v>
      </c>
      <c r="BA139" s="1">
        <v>3</v>
      </c>
      <c r="BB139" s="1">
        <v>1</v>
      </c>
      <c r="BC139" s="1">
        <v>2</v>
      </c>
      <c r="BD139" s="1">
        <v>5</v>
      </c>
      <c r="BE139" s="1" t="s">
        <v>4015</v>
      </c>
      <c r="BF139" s="1" t="s">
        <v>4016</v>
      </c>
      <c r="BG139" s="1" t="s">
        <v>4017</v>
      </c>
      <c r="BH139" s="1" t="s">
        <v>4018</v>
      </c>
      <c r="BI139" s="1" t="s">
        <v>4019</v>
      </c>
      <c r="BJ139" s="1" t="s">
        <v>4020</v>
      </c>
      <c r="BK139" s="1" t="s">
        <v>4021</v>
      </c>
      <c r="BL139" s="1" t="s">
        <v>4022</v>
      </c>
      <c r="BM139" s="1" t="s">
        <v>4023</v>
      </c>
      <c r="BN139" s="1" t="s">
        <v>4024</v>
      </c>
      <c r="BO139" s="1" t="s">
        <v>4025</v>
      </c>
      <c r="BP139" s="1" t="s">
        <v>4026</v>
      </c>
      <c r="BQ139" s="1" t="s">
        <v>4027</v>
      </c>
      <c r="BR139" s="1" t="s">
        <v>4028</v>
      </c>
      <c r="BS139" s="1" t="s">
        <v>4029</v>
      </c>
      <c r="BT139" s="1" t="s">
        <v>4030</v>
      </c>
      <c r="BU139" s="1" t="s">
        <v>4031</v>
      </c>
      <c r="BV139" s="1" t="s">
        <v>4032</v>
      </c>
      <c r="BW139" s="1" t="s">
        <v>4033</v>
      </c>
      <c r="BX139" s="1" t="s">
        <v>4034</v>
      </c>
      <c r="BY139" s="1" t="s">
        <v>4035</v>
      </c>
      <c r="BZ139" s="1" t="s">
        <v>4036</v>
      </c>
      <c r="CA139" s="1" t="s">
        <v>4037</v>
      </c>
      <c r="CB139" s="1" t="s">
        <v>4038</v>
      </c>
      <c r="CC139" s="1" t="s">
        <v>4039</v>
      </c>
      <c r="CD139" s="1" t="s">
        <v>4040</v>
      </c>
      <c r="CE139" s="1" t="s">
        <v>4041</v>
      </c>
      <c r="CF139" s="1" t="s">
        <v>4042</v>
      </c>
      <c r="CG139" s="1" t="s">
        <v>4043</v>
      </c>
    </row>
    <row r="140" spans="1:85" ht="12.75" x14ac:dyDescent="0.2">
      <c r="A140" s="14">
        <v>42009.4985590625</v>
      </c>
      <c r="B140" s="1">
        <v>2</v>
      </c>
      <c r="C140" s="1">
        <v>1</v>
      </c>
      <c r="D140" s="1">
        <v>1</v>
      </c>
      <c r="E140" s="1">
        <v>3</v>
      </c>
      <c r="F140" s="1">
        <v>1</v>
      </c>
      <c r="G140" s="1">
        <v>1</v>
      </c>
      <c r="H140" s="1">
        <v>3</v>
      </c>
      <c r="I140" s="1">
        <v>1</v>
      </c>
      <c r="J140" s="1">
        <v>4</v>
      </c>
      <c r="K140" s="1">
        <v>5</v>
      </c>
      <c r="L140" s="1">
        <v>3</v>
      </c>
      <c r="M140" s="1">
        <v>3</v>
      </c>
      <c r="N140" s="1">
        <v>5</v>
      </c>
      <c r="O140" s="1">
        <v>5</v>
      </c>
      <c r="P140" s="1">
        <v>5</v>
      </c>
      <c r="Q140" s="1">
        <v>5</v>
      </c>
      <c r="R140" s="1">
        <v>5</v>
      </c>
      <c r="S140" s="1">
        <v>1</v>
      </c>
      <c r="T140" s="1">
        <v>2</v>
      </c>
      <c r="U140" s="1">
        <v>3</v>
      </c>
      <c r="V140" s="1">
        <v>4</v>
      </c>
      <c r="W140" s="1">
        <v>1</v>
      </c>
      <c r="X140" s="1">
        <v>3</v>
      </c>
      <c r="Y140" s="1">
        <v>3</v>
      </c>
      <c r="Z140" s="1">
        <v>5</v>
      </c>
      <c r="AA140" s="1">
        <v>4</v>
      </c>
      <c r="AB140" s="1">
        <v>2</v>
      </c>
      <c r="AC140" s="1">
        <v>1</v>
      </c>
      <c r="AD140" s="1">
        <v>4</v>
      </c>
      <c r="AE140" s="1">
        <v>1</v>
      </c>
      <c r="AF140" s="1">
        <v>1</v>
      </c>
      <c r="AG140" s="1">
        <v>4</v>
      </c>
      <c r="AH140" s="1">
        <v>1</v>
      </c>
      <c r="AI140" s="1">
        <v>4</v>
      </c>
      <c r="AJ140" s="1">
        <v>1</v>
      </c>
      <c r="AK140" s="1">
        <v>1</v>
      </c>
      <c r="AL140" s="1">
        <v>2</v>
      </c>
      <c r="AM140" s="1">
        <v>3</v>
      </c>
      <c r="AN140" s="1">
        <v>2</v>
      </c>
      <c r="AO140" s="1">
        <v>1</v>
      </c>
      <c r="AP140" s="1">
        <v>1</v>
      </c>
      <c r="AQ140" s="1">
        <v>1</v>
      </c>
      <c r="AR140" s="1">
        <v>4</v>
      </c>
      <c r="AS140" s="1">
        <v>5</v>
      </c>
      <c r="AT140" s="1">
        <v>3</v>
      </c>
      <c r="AU140" s="1">
        <v>4</v>
      </c>
      <c r="AV140" s="1">
        <v>5</v>
      </c>
      <c r="AW140" s="1">
        <v>5</v>
      </c>
      <c r="AX140" s="1">
        <v>5</v>
      </c>
      <c r="AY140" s="1">
        <v>5</v>
      </c>
      <c r="AZ140" s="1">
        <v>5</v>
      </c>
      <c r="BA140" s="1">
        <v>1</v>
      </c>
      <c r="BB140" s="1">
        <v>2</v>
      </c>
      <c r="BC140" s="1">
        <v>3</v>
      </c>
      <c r="BD140" s="1">
        <v>3</v>
      </c>
      <c r="BE140" s="1" t="s">
        <v>4044</v>
      </c>
      <c r="BF140" s="1" t="s">
        <v>4045</v>
      </c>
      <c r="BG140" s="1" t="s">
        <v>4046</v>
      </c>
      <c r="BH140" s="1" t="s">
        <v>4047</v>
      </c>
      <c r="BI140" s="1" t="s">
        <v>4048</v>
      </c>
      <c r="BJ140" s="1" t="s">
        <v>4049</v>
      </c>
      <c r="BK140" s="1" t="s">
        <v>4050</v>
      </c>
      <c r="BL140" s="1" t="s">
        <v>4051</v>
      </c>
      <c r="BM140" s="1" t="s">
        <v>4052</v>
      </c>
      <c r="BN140" s="1" t="s">
        <v>4053</v>
      </c>
      <c r="BO140" s="1" t="s">
        <v>4054</v>
      </c>
      <c r="BP140" s="1" t="s">
        <v>4055</v>
      </c>
      <c r="BQ140" s="1" t="s">
        <v>4056</v>
      </c>
      <c r="BR140" s="1" t="s">
        <v>4057</v>
      </c>
      <c r="BS140" s="1" t="s">
        <v>4058</v>
      </c>
      <c r="BT140" s="1" t="s">
        <v>4059</v>
      </c>
      <c r="BU140" s="1" t="s">
        <v>4060</v>
      </c>
      <c r="BV140" s="1" t="s">
        <v>4061</v>
      </c>
      <c r="BW140" s="1" t="s">
        <v>4062</v>
      </c>
      <c r="BX140" s="1" t="s">
        <v>4063</v>
      </c>
      <c r="BY140" s="1" t="s">
        <v>4064</v>
      </c>
      <c r="BZ140" s="1" t="s">
        <v>4065</v>
      </c>
      <c r="CA140" s="1" t="s">
        <v>4066</v>
      </c>
      <c r="CB140" s="1" t="s">
        <v>4067</v>
      </c>
      <c r="CC140" s="1" t="s">
        <v>4068</v>
      </c>
      <c r="CD140" s="1" t="s">
        <v>4069</v>
      </c>
      <c r="CE140" s="1" t="s">
        <v>4070</v>
      </c>
      <c r="CF140" s="1" t="s">
        <v>4071</v>
      </c>
      <c r="CG140" s="1" t="s">
        <v>4072</v>
      </c>
    </row>
    <row r="141" spans="1:85" ht="12.75" x14ac:dyDescent="0.2">
      <c r="A141" s="14">
        <v>42009.544989745373</v>
      </c>
      <c r="B141" s="1">
        <v>1</v>
      </c>
      <c r="C141" s="1">
        <v>1</v>
      </c>
      <c r="D141" s="1">
        <v>4</v>
      </c>
      <c r="E141" s="1">
        <v>1</v>
      </c>
      <c r="F141" s="1">
        <v>3</v>
      </c>
      <c r="G141" s="1">
        <v>4</v>
      </c>
      <c r="H141" s="1">
        <v>4</v>
      </c>
      <c r="I141" s="1">
        <v>2</v>
      </c>
      <c r="J141" s="1">
        <v>1</v>
      </c>
      <c r="K141" s="1">
        <v>2</v>
      </c>
      <c r="L141" s="1">
        <v>1</v>
      </c>
      <c r="M141" s="1">
        <v>3</v>
      </c>
      <c r="N141" s="1">
        <v>1</v>
      </c>
      <c r="O141" s="1">
        <v>1</v>
      </c>
      <c r="P141" s="1">
        <v>1</v>
      </c>
      <c r="Q141" s="1">
        <v>2</v>
      </c>
      <c r="R141" s="1">
        <v>4</v>
      </c>
      <c r="S141" s="1">
        <v>4</v>
      </c>
      <c r="T141" s="1">
        <v>2</v>
      </c>
      <c r="U141" s="1">
        <v>2</v>
      </c>
      <c r="V141" s="1">
        <v>5</v>
      </c>
      <c r="W141" s="1">
        <v>1</v>
      </c>
      <c r="X141" s="1">
        <v>1</v>
      </c>
      <c r="Y141" s="1">
        <v>4</v>
      </c>
      <c r="Z141" s="1">
        <v>1</v>
      </c>
      <c r="AA141" s="1">
        <v>4</v>
      </c>
      <c r="AB141" s="1">
        <v>1</v>
      </c>
      <c r="AC141" s="1">
        <v>2</v>
      </c>
      <c r="AD141" s="1">
        <v>2</v>
      </c>
      <c r="AE141" s="1">
        <v>3</v>
      </c>
      <c r="AF141" s="1">
        <v>3</v>
      </c>
      <c r="AG141" s="1">
        <v>1</v>
      </c>
      <c r="AH141" s="1">
        <v>4</v>
      </c>
      <c r="AI141" s="1">
        <v>4</v>
      </c>
      <c r="AJ141" s="1">
        <v>1</v>
      </c>
      <c r="AK141" s="1">
        <v>4</v>
      </c>
      <c r="AL141" s="1">
        <v>4</v>
      </c>
      <c r="AM141" s="1">
        <v>1</v>
      </c>
      <c r="AN141" s="1">
        <v>5</v>
      </c>
      <c r="AO141" s="1">
        <v>2</v>
      </c>
      <c r="AP141" s="1">
        <v>4</v>
      </c>
      <c r="AQ141" s="1">
        <v>3</v>
      </c>
      <c r="AR141" s="1">
        <v>1</v>
      </c>
      <c r="AS141" s="1">
        <v>3</v>
      </c>
      <c r="AT141" s="1">
        <v>2</v>
      </c>
      <c r="AU141" s="1">
        <v>2</v>
      </c>
      <c r="AV141" s="1">
        <v>1</v>
      </c>
      <c r="AW141" s="1">
        <v>4</v>
      </c>
      <c r="AX141" s="1">
        <v>1</v>
      </c>
      <c r="AY141" s="1">
        <v>2</v>
      </c>
      <c r="AZ141" s="1">
        <v>4</v>
      </c>
      <c r="BA141" s="1">
        <v>5</v>
      </c>
      <c r="BB141" s="1">
        <v>1</v>
      </c>
      <c r="BC141" s="1">
        <v>4</v>
      </c>
      <c r="BD141" s="1">
        <v>5</v>
      </c>
      <c r="BE141" s="1" t="s">
        <v>4073</v>
      </c>
      <c r="BF141" s="1" t="s">
        <v>4074</v>
      </c>
      <c r="BG141" s="1" t="s">
        <v>4075</v>
      </c>
      <c r="BH141" s="1" t="s">
        <v>4076</v>
      </c>
      <c r="BI141" s="1" t="s">
        <v>4077</v>
      </c>
      <c r="BJ141" s="1" t="s">
        <v>4078</v>
      </c>
      <c r="BK141" s="1" t="s">
        <v>4079</v>
      </c>
      <c r="BL141" s="1" t="s">
        <v>4080</v>
      </c>
      <c r="BM141" s="1" t="s">
        <v>4081</v>
      </c>
      <c r="BN141" s="1" t="s">
        <v>4082</v>
      </c>
      <c r="BO141" s="1" t="s">
        <v>4083</v>
      </c>
      <c r="BP141" s="1" t="s">
        <v>4084</v>
      </c>
      <c r="BQ141" s="1" t="s">
        <v>4085</v>
      </c>
      <c r="BR141" s="1" t="s">
        <v>4086</v>
      </c>
      <c r="BS141" s="1" t="s">
        <v>4087</v>
      </c>
      <c r="BT141" s="1" t="s">
        <v>4088</v>
      </c>
      <c r="BU141" s="1" t="s">
        <v>4089</v>
      </c>
      <c r="BY141" s="1" t="s">
        <v>4090</v>
      </c>
      <c r="BZ141" s="1" t="s">
        <v>4091</v>
      </c>
      <c r="CA141" s="1" t="s">
        <v>4092</v>
      </c>
      <c r="CB141" s="1" t="s">
        <v>4093</v>
      </c>
      <c r="CC141" s="1" t="s">
        <v>4094</v>
      </c>
      <c r="CD141" s="1" t="s">
        <v>4095</v>
      </c>
      <c r="CE141" s="1" t="s">
        <v>4096</v>
      </c>
      <c r="CF141" s="1" t="s">
        <v>4097</v>
      </c>
      <c r="CG141" s="1" t="s">
        <v>4098</v>
      </c>
    </row>
    <row r="142" spans="1:85" ht="12.75" x14ac:dyDescent="0.2">
      <c r="A142" s="14">
        <v>42009.549045185187</v>
      </c>
      <c r="B142" s="1">
        <v>3</v>
      </c>
      <c r="C142" s="1">
        <v>5</v>
      </c>
      <c r="D142" s="1">
        <v>5</v>
      </c>
      <c r="E142" s="1">
        <v>3</v>
      </c>
      <c r="F142" s="1">
        <v>5</v>
      </c>
      <c r="G142" s="1">
        <v>4</v>
      </c>
      <c r="H142" s="1">
        <v>3</v>
      </c>
      <c r="I142" s="1">
        <v>4</v>
      </c>
      <c r="J142" s="1">
        <v>2</v>
      </c>
      <c r="K142" s="1">
        <v>5</v>
      </c>
      <c r="L142" s="1">
        <v>3</v>
      </c>
      <c r="M142" s="1">
        <v>3</v>
      </c>
      <c r="N142" s="1">
        <v>3</v>
      </c>
      <c r="O142" s="1">
        <v>5</v>
      </c>
      <c r="P142" s="1">
        <v>4</v>
      </c>
      <c r="Q142" s="1">
        <v>4</v>
      </c>
      <c r="R142" s="1">
        <v>3</v>
      </c>
      <c r="S142" s="1">
        <v>5</v>
      </c>
      <c r="T142" s="1">
        <v>3</v>
      </c>
      <c r="U142" s="1">
        <v>5</v>
      </c>
      <c r="V142" s="1">
        <v>5</v>
      </c>
      <c r="W142" s="1">
        <v>5</v>
      </c>
      <c r="X142" s="1">
        <v>4</v>
      </c>
      <c r="Y142" s="1">
        <v>5</v>
      </c>
      <c r="Z142" s="1">
        <v>4</v>
      </c>
      <c r="AA142" s="1">
        <v>3</v>
      </c>
      <c r="AB142" s="1">
        <v>5</v>
      </c>
      <c r="AC142" s="1">
        <v>5</v>
      </c>
      <c r="AD142" s="1">
        <v>4</v>
      </c>
      <c r="AE142" s="1">
        <v>3</v>
      </c>
      <c r="AF142" s="1">
        <v>5</v>
      </c>
      <c r="AG142" s="1">
        <v>5</v>
      </c>
      <c r="AH142" s="1">
        <v>4</v>
      </c>
      <c r="AI142" s="1">
        <v>5</v>
      </c>
      <c r="AJ142" s="1">
        <v>3</v>
      </c>
      <c r="AK142" s="1">
        <v>5</v>
      </c>
      <c r="AL142" s="1">
        <v>5</v>
      </c>
      <c r="AM142" s="1">
        <v>4</v>
      </c>
      <c r="AN142" s="1">
        <v>5</v>
      </c>
      <c r="AO142" s="1">
        <v>4</v>
      </c>
      <c r="AP142" s="1">
        <v>4</v>
      </c>
      <c r="AQ142" s="1">
        <v>5</v>
      </c>
      <c r="AR142" s="1">
        <v>3</v>
      </c>
      <c r="AS142" s="1">
        <v>5</v>
      </c>
      <c r="AT142" s="1">
        <v>3</v>
      </c>
      <c r="AU142" s="1">
        <v>3</v>
      </c>
      <c r="AV142" s="1">
        <v>3</v>
      </c>
      <c r="AW142" s="1">
        <v>5</v>
      </c>
      <c r="AX142" s="1">
        <v>5</v>
      </c>
      <c r="AY142" s="1">
        <v>4</v>
      </c>
      <c r="AZ142" s="1">
        <v>3</v>
      </c>
      <c r="BA142" s="1">
        <v>5</v>
      </c>
      <c r="BB142" s="1">
        <v>3</v>
      </c>
      <c r="BC142" s="1">
        <v>4</v>
      </c>
      <c r="BD142" s="1">
        <v>5</v>
      </c>
      <c r="BE142" s="1" t="s">
        <v>4099</v>
      </c>
      <c r="BF142" s="1" t="s">
        <v>4100</v>
      </c>
      <c r="BG142" s="1" t="s">
        <v>4101</v>
      </c>
      <c r="BH142" s="1" t="s">
        <v>4102</v>
      </c>
      <c r="BI142" s="1" t="s">
        <v>4103</v>
      </c>
      <c r="BJ142" s="1" t="s">
        <v>4104</v>
      </c>
      <c r="BK142" s="1" t="s">
        <v>4105</v>
      </c>
      <c r="BL142" s="1" t="s">
        <v>4106</v>
      </c>
      <c r="BM142" s="1" t="s">
        <v>4107</v>
      </c>
      <c r="BN142" s="1" t="s">
        <v>4108</v>
      </c>
      <c r="BO142" s="1" t="s">
        <v>4109</v>
      </c>
      <c r="BP142" s="1" t="s">
        <v>4110</v>
      </c>
      <c r="BQ142" s="1" t="s">
        <v>4111</v>
      </c>
      <c r="BR142" s="1" t="s">
        <v>4112</v>
      </c>
      <c r="BS142" s="1" t="s">
        <v>4113</v>
      </c>
      <c r="BT142" s="1" t="s">
        <v>4114</v>
      </c>
      <c r="BU142" s="1" t="s">
        <v>4115</v>
      </c>
      <c r="BV142" s="1" t="s">
        <v>4116</v>
      </c>
      <c r="BW142" s="1" t="s">
        <v>4117</v>
      </c>
      <c r="BX142" s="1" t="s">
        <v>4118</v>
      </c>
      <c r="BY142" s="1" t="s">
        <v>4119</v>
      </c>
      <c r="BZ142" s="1" t="s">
        <v>4120</v>
      </c>
      <c r="CA142" s="1" t="s">
        <v>4121</v>
      </c>
      <c r="CB142" s="1" t="s">
        <v>4122</v>
      </c>
      <c r="CC142" s="1" t="s">
        <v>4123</v>
      </c>
      <c r="CD142" s="1" t="s">
        <v>4124</v>
      </c>
      <c r="CE142" s="1" t="s">
        <v>4125</v>
      </c>
      <c r="CF142" s="1" t="s">
        <v>4126</v>
      </c>
      <c r="CG142" s="1" t="s">
        <v>4127</v>
      </c>
    </row>
    <row r="143" spans="1:85" ht="12.75" x14ac:dyDescent="0.2">
      <c r="A143" s="14">
        <v>42009.566577372687</v>
      </c>
      <c r="B143" s="1">
        <v>1</v>
      </c>
      <c r="C143" s="1">
        <v>5</v>
      </c>
      <c r="D143" s="1">
        <v>1</v>
      </c>
      <c r="E143" s="1">
        <v>1</v>
      </c>
      <c r="F143" s="1">
        <v>2</v>
      </c>
      <c r="G143" s="1">
        <v>5</v>
      </c>
      <c r="H143" s="1">
        <v>5</v>
      </c>
      <c r="I143" s="1">
        <v>5</v>
      </c>
      <c r="J143" s="1">
        <v>3</v>
      </c>
      <c r="K143" s="1">
        <v>2</v>
      </c>
      <c r="L143" s="1">
        <v>5</v>
      </c>
      <c r="M143" s="1">
        <v>5</v>
      </c>
      <c r="N143" s="1">
        <v>2</v>
      </c>
      <c r="O143" s="1">
        <v>5</v>
      </c>
      <c r="P143" s="1">
        <v>1</v>
      </c>
      <c r="Q143" s="1">
        <v>2</v>
      </c>
      <c r="R143" s="1">
        <v>3</v>
      </c>
      <c r="S143" s="1">
        <v>4</v>
      </c>
      <c r="T143" s="1">
        <v>2</v>
      </c>
      <c r="U143" s="1">
        <v>2</v>
      </c>
      <c r="V143" s="1">
        <v>5</v>
      </c>
      <c r="W143" s="1">
        <v>5</v>
      </c>
      <c r="X143" s="1">
        <v>3</v>
      </c>
      <c r="Y143" s="1">
        <v>2</v>
      </c>
      <c r="Z143" s="1">
        <v>3</v>
      </c>
      <c r="AA143" s="1">
        <v>3</v>
      </c>
      <c r="AB143" s="1">
        <v>4</v>
      </c>
      <c r="AC143" s="1">
        <v>5</v>
      </c>
      <c r="AD143" s="1">
        <v>2</v>
      </c>
      <c r="AE143" s="1">
        <v>4</v>
      </c>
      <c r="AF143" s="1">
        <v>2</v>
      </c>
      <c r="AG143" s="1">
        <v>3</v>
      </c>
      <c r="AH143" s="1">
        <v>5</v>
      </c>
      <c r="AI143" s="1">
        <v>2</v>
      </c>
      <c r="AJ143" s="1">
        <v>2</v>
      </c>
      <c r="AK143" s="1">
        <v>5</v>
      </c>
      <c r="AL143" s="1">
        <v>2</v>
      </c>
      <c r="AM143" s="1">
        <v>3</v>
      </c>
      <c r="AN143" s="1">
        <v>3</v>
      </c>
      <c r="AO143" s="1">
        <v>5</v>
      </c>
      <c r="AP143" s="1">
        <v>5</v>
      </c>
      <c r="AQ143" s="1">
        <v>5</v>
      </c>
      <c r="AR143" s="1">
        <v>4</v>
      </c>
      <c r="AS143" s="1">
        <v>5</v>
      </c>
      <c r="AT143" s="1">
        <v>5</v>
      </c>
      <c r="AU143" s="1">
        <v>5</v>
      </c>
      <c r="AV143" s="1">
        <v>2</v>
      </c>
      <c r="AW143" s="1">
        <v>5</v>
      </c>
      <c r="AX143" s="1">
        <v>2</v>
      </c>
      <c r="AY143" s="1">
        <v>3</v>
      </c>
      <c r="AZ143" s="1">
        <v>4</v>
      </c>
      <c r="BA143" s="1">
        <v>3</v>
      </c>
      <c r="BB143" s="1">
        <v>4</v>
      </c>
      <c r="BC143" s="1">
        <v>2</v>
      </c>
      <c r="BD143" s="1">
        <v>5</v>
      </c>
      <c r="BE143" s="1" t="s">
        <v>4128</v>
      </c>
      <c r="BF143" s="1" t="s">
        <v>4129</v>
      </c>
      <c r="BG143" s="1" t="s">
        <v>4130</v>
      </c>
      <c r="BH143" s="1" t="s">
        <v>4131</v>
      </c>
      <c r="BI143" s="1" t="s">
        <v>4132</v>
      </c>
      <c r="BJ143" s="1" t="s">
        <v>4133</v>
      </c>
      <c r="BK143" s="1" t="s">
        <v>4134</v>
      </c>
      <c r="BL143" s="1" t="s">
        <v>4135</v>
      </c>
      <c r="BM143" s="1" t="s">
        <v>4136</v>
      </c>
      <c r="BN143" s="1" t="s">
        <v>4137</v>
      </c>
      <c r="BO143" s="1" t="s">
        <v>4138</v>
      </c>
      <c r="BP143" s="1" t="s">
        <v>4139</v>
      </c>
      <c r="BQ143" s="1" t="s">
        <v>4140</v>
      </c>
      <c r="BR143" s="1" t="s">
        <v>4141</v>
      </c>
      <c r="BS143" s="1" t="s">
        <v>4142</v>
      </c>
      <c r="BT143" s="1" t="s">
        <v>4143</v>
      </c>
      <c r="BU143" s="1" t="s">
        <v>4144</v>
      </c>
      <c r="BV143" s="1" t="s">
        <v>4145</v>
      </c>
      <c r="BW143" s="1" t="s">
        <v>4146</v>
      </c>
      <c r="BX143" s="1" t="s">
        <v>4147</v>
      </c>
      <c r="BY143" s="1" t="s">
        <v>4148</v>
      </c>
      <c r="BZ143" s="1" t="s">
        <v>4149</v>
      </c>
      <c r="CA143" s="1" t="s">
        <v>4150</v>
      </c>
      <c r="CB143" s="1" t="s">
        <v>4151</v>
      </c>
      <c r="CC143" s="1" t="s">
        <v>4152</v>
      </c>
      <c r="CD143" s="1" t="s">
        <v>4153</v>
      </c>
      <c r="CE143" s="1" t="s">
        <v>4154</v>
      </c>
      <c r="CF143" s="1" t="s">
        <v>4155</v>
      </c>
      <c r="CG143" s="1" t="s">
        <v>4156</v>
      </c>
    </row>
    <row r="144" spans="1:85" ht="12.75" x14ac:dyDescent="0.2">
      <c r="A144" s="14">
        <v>42010.412793715281</v>
      </c>
      <c r="B144" s="1">
        <v>4</v>
      </c>
      <c r="C144" s="1">
        <v>5</v>
      </c>
      <c r="D144" s="1">
        <v>4</v>
      </c>
      <c r="E144" s="1">
        <v>4</v>
      </c>
      <c r="F144" s="1">
        <v>5</v>
      </c>
      <c r="G144" s="1">
        <v>1</v>
      </c>
      <c r="H144" s="1">
        <v>4</v>
      </c>
      <c r="I144" s="1">
        <v>2</v>
      </c>
      <c r="J144" s="1">
        <v>1</v>
      </c>
      <c r="K144" s="1">
        <v>1</v>
      </c>
      <c r="L144" s="1">
        <v>4</v>
      </c>
      <c r="M144" s="1">
        <v>3</v>
      </c>
      <c r="N144" s="1">
        <v>2</v>
      </c>
      <c r="O144" s="1">
        <v>5</v>
      </c>
      <c r="P144" s="1">
        <v>5</v>
      </c>
      <c r="Q144" s="1">
        <v>4</v>
      </c>
      <c r="R144" s="1">
        <v>4</v>
      </c>
      <c r="S144" s="1">
        <v>3</v>
      </c>
      <c r="T144" s="1">
        <v>4</v>
      </c>
      <c r="U144" s="1">
        <v>2</v>
      </c>
      <c r="V144" s="1">
        <v>4</v>
      </c>
      <c r="W144" s="1">
        <v>5</v>
      </c>
      <c r="X144" s="1">
        <v>3</v>
      </c>
      <c r="Y144" s="1">
        <v>5</v>
      </c>
      <c r="Z144" s="1">
        <v>5</v>
      </c>
      <c r="AA144" s="1">
        <v>5</v>
      </c>
      <c r="AB144" s="1">
        <v>4</v>
      </c>
      <c r="AC144" s="1">
        <v>2</v>
      </c>
      <c r="AD144" s="1">
        <v>5</v>
      </c>
      <c r="AE144" s="1">
        <v>2</v>
      </c>
      <c r="AF144" s="1">
        <v>5</v>
      </c>
      <c r="AG144" s="1">
        <v>4</v>
      </c>
      <c r="AH144" s="1">
        <v>4</v>
      </c>
      <c r="AI144" s="1">
        <v>2</v>
      </c>
      <c r="AJ144" s="1">
        <v>5</v>
      </c>
      <c r="AK144" s="1">
        <v>5</v>
      </c>
      <c r="AL144" s="1">
        <v>5</v>
      </c>
      <c r="AM144" s="1">
        <v>5</v>
      </c>
      <c r="AN144" s="1">
        <v>5</v>
      </c>
      <c r="AO144" s="1">
        <v>2</v>
      </c>
      <c r="AP144" s="1">
        <v>5</v>
      </c>
      <c r="AQ144" s="1">
        <v>5</v>
      </c>
      <c r="AR144" s="1">
        <v>3</v>
      </c>
      <c r="AS144" s="1">
        <v>4</v>
      </c>
      <c r="AT144" s="1">
        <v>5</v>
      </c>
      <c r="AU144" s="1">
        <v>3</v>
      </c>
      <c r="AV144" s="1">
        <v>3</v>
      </c>
      <c r="AW144" s="1">
        <v>5</v>
      </c>
      <c r="AX144" s="1">
        <v>5</v>
      </c>
      <c r="AY144" s="1">
        <v>5</v>
      </c>
      <c r="AZ144" s="1">
        <v>5</v>
      </c>
      <c r="BA144" s="1">
        <v>5</v>
      </c>
      <c r="BB144" s="1">
        <v>5</v>
      </c>
      <c r="BC144" s="1">
        <v>3</v>
      </c>
      <c r="BD144" s="1">
        <v>5</v>
      </c>
      <c r="BE144" s="1" t="s">
        <v>4157</v>
      </c>
      <c r="BF144" s="1" t="s">
        <v>4158</v>
      </c>
      <c r="BG144" s="1" t="s">
        <v>4159</v>
      </c>
      <c r="BH144" s="1" t="s">
        <v>4160</v>
      </c>
      <c r="BI144" s="1" t="s">
        <v>4161</v>
      </c>
      <c r="BJ144" s="1" t="s">
        <v>4162</v>
      </c>
      <c r="BK144" s="1" t="s">
        <v>4163</v>
      </c>
      <c r="BL144" s="1" t="s">
        <v>4164</v>
      </c>
      <c r="BM144" s="1" t="s">
        <v>4165</v>
      </c>
      <c r="BN144" s="1" t="s">
        <v>4166</v>
      </c>
      <c r="BO144" s="1" t="s">
        <v>4167</v>
      </c>
      <c r="BP144" s="1" t="s">
        <v>4168</v>
      </c>
      <c r="BQ144" s="1" t="s">
        <v>4169</v>
      </c>
      <c r="BR144" s="1" t="s">
        <v>4170</v>
      </c>
      <c r="BS144" s="1" t="s">
        <v>4171</v>
      </c>
      <c r="BT144" s="1" t="s">
        <v>4172</v>
      </c>
      <c r="BU144" s="1" t="s">
        <v>4173</v>
      </c>
      <c r="BY144" s="1" t="s">
        <v>4174</v>
      </c>
      <c r="BZ144" s="1" t="s">
        <v>4175</v>
      </c>
      <c r="CA144" s="1" t="s">
        <v>4176</v>
      </c>
      <c r="CB144" s="1" t="s">
        <v>4177</v>
      </c>
      <c r="CC144" s="1" t="s">
        <v>4178</v>
      </c>
      <c r="CF144" s="1" t="s">
        <v>4179</v>
      </c>
      <c r="CG144" s="1" t="s">
        <v>4180</v>
      </c>
    </row>
    <row r="145" spans="1:85" ht="12.75" x14ac:dyDescent="0.2">
      <c r="A145" s="14">
        <v>42010.665735868053</v>
      </c>
      <c r="B145" s="1">
        <v>3</v>
      </c>
      <c r="C145" s="1">
        <v>3</v>
      </c>
      <c r="D145" s="1">
        <v>4</v>
      </c>
      <c r="E145" s="1">
        <v>2</v>
      </c>
      <c r="F145" s="1">
        <v>4</v>
      </c>
      <c r="G145" s="1">
        <v>4</v>
      </c>
      <c r="H145" s="1">
        <v>4</v>
      </c>
      <c r="I145" s="1">
        <v>4</v>
      </c>
      <c r="J145" s="1">
        <v>3</v>
      </c>
      <c r="K145" s="1">
        <v>2</v>
      </c>
      <c r="L145" s="1">
        <v>4</v>
      </c>
      <c r="M145" s="1">
        <v>4</v>
      </c>
      <c r="N145" s="1">
        <v>2</v>
      </c>
      <c r="O145" s="1">
        <v>2</v>
      </c>
      <c r="P145" s="1">
        <v>4</v>
      </c>
      <c r="Q145" s="1">
        <v>3</v>
      </c>
      <c r="R145" s="1">
        <v>3</v>
      </c>
      <c r="S145" s="1">
        <v>2</v>
      </c>
      <c r="T145" s="1">
        <v>1</v>
      </c>
      <c r="U145" s="1">
        <v>3</v>
      </c>
      <c r="V145" s="1">
        <v>4</v>
      </c>
      <c r="W145" s="1">
        <v>4</v>
      </c>
      <c r="X145" s="1">
        <v>4</v>
      </c>
      <c r="Y145" s="1">
        <v>4</v>
      </c>
      <c r="Z145" s="1">
        <v>4</v>
      </c>
      <c r="AA145" s="1">
        <v>4</v>
      </c>
      <c r="AB145" s="1">
        <v>5</v>
      </c>
      <c r="AC145" s="1">
        <v>3</v>
      </c>
      <c r="AD145" s="1">
        <v>5</v>
      </c>
      <c r="AE145" s="1">
        <v>3</v>
      </c>
      <c r="AF145" s="1">
        <v>5</v>
      </c>
      <c r="AG145" s="1">
        <v>5</v>
      </c>
      <c r="AH145" s="1">
        <v>4</v>
      </c>
      <c r="AI145" s="1">
        <v>4</v>
      </c>
      <c r="AJ145" s="1">
        <v>3</v>
      </c>
      <c r="AK145" s="1">
        <v>3</v>
      </c>
      <c r="AL145" s="1">
        <v>5</v>
      </c>
      <c r="AM145" s="1">
        <v>3</v>
      </c>
      <c r="AN145" s="1">
        <v>5</v>
      </c>
      <c r="AO145" s="1">
        <v>5</v>
      </c>
      <c r="AP145" s="1">
        <v>4</v>
      </c>
      <c r="AQ145" s="1">
        <v>4</v>
      </c>
      <c r="AR145" s="1">
        <v>4</v>
      </c>
      <c r="AS145" s="1">
        <v>5</v>
      </c>
      <c r="AT145" s="1">
        <v>5</v>
      </c>
      <c r="AU145" s="1">
        <v>4</v>
      </c>
      <c r="AV145" s="1">
        <v>2</v>
      </c>
      <c r="AW145" s="1">
        <v>3</v>
      </c>
      <c r="AX145" s="1">
        <v>5</v>
      </c>
      <c r="AY145" s="1">
        <v>4</v>
      </c>
      <c r="AZ145" s="1">
        <v>2</v>
      </c>
      <c r="BA145" s="1">
        <v>3</v>
      </c>
      <c r="BB145" s="1">
        <v>3</v>
      </c>
      <c r="BC145" s="1">
        <v>2</v>
      </c>
      <c r="BD145" s="1">
        <v>5</v>
      </c>
      <c r="BE145" s="1" t="s">
        <v>4181</v>
      </c>
      <c r="BF145" s="1" t="s">
        <v>4182</v>
      </c>
      <c r="BG145" s="1" t="s">
        <v>4183</v>
      </c>
      <c r="BH145" s="1" t="s">
        <v>4184</v>
      </c>
      <c r="BI145" s="1" t="s">
        <v>4185</v>
      </c>
      <c r="BJ145" s="1" t="s">
        <v>4186</v>
      </c>
      <c r="BK145" s="1" t="s">
        <v>4187</v>
      </c>
      <c r="BL145" s="1" t="s">
        <v>4188</v>
      </c>
      <c r="BM145" s="1" t="s">
        <v>4189</v>
      </c>
      <c r="BN145" s="1" t="s">
        <v>4190</v>
      </c>
      <c r="BO145" s="1" t="s">
        <v>4191</v>
      </c>
      <c r="BP145" s="1" t="s">
        <v>4192</v>
      </c>
      <c r="BQ145" s="1" t="s">
        <v>4193</v>
      </c>
      <c r="BR145" s="1" t="s">
        <v>4194</v>
      </c>
      <c r="BS145" s="1" t="s">
        <v>4195</v>
      </c>
      <c r="BT145" s="1" t="s">
        <v>4196</v>
      </c>
      <c r="BU145" s="1" t="s">
        <v>4197</v>
      </c>
      <c r="BV145" s="1" t="s">
        <v>4198</v>
      </c>
      <c r="BX145" s="1" t="s">
        <v>4199</v>
      </c>
      <c r="BY145" s="1" t="s">
        <v>4200</v>
      </c>
      <c r="BZ145" s="1" t="s">
        <v>4201</v>
      </c>
      <c r="CA145" s="1" t="s">
        <v>4202</v>
      </c>
      <c r="CB145" s="1" t="s">
        <v>4203</v>
      </c>
      <c r="CC145" s="1" t="s">
        <v>4204</v>
      </c>
      <c r="CD145" s="1" t="s">
        <v>4205</v>
      </c>
      <c r="CE145" s="1" t="s">
        <v>4206</v>
      </c>
      <c r="CF145" s="1" t="s">
        <v>4207</v>
      </c>
      <c r="CG145" s="1" t="s">
        <v>4208</v>
      </c>
    </row>
    <row r="146" spans="1:85" ht="12.75" x14ac:dyDescent="0.2">
      <c r="A146" s="14">
        <v>42010.665955428238</v>
      </c>
      <c r="B146" s="1">
        <v>5</v>
      </c>
      <c r="C146" s="1">
        <v>5</v>
      </c>
      <c r="D146" s="1">
        <v>3</v>
      </c>
      <c r="E146" s="1">
        <v>1</v>
      </c>
      <c r="F146" s="1">
        <v>5</v>
      </c>
      <c r="G146" s="1">
        <v>2</v>
      </c>
      <c r="H146" s="1">
        <v>2</v>
      </c>
      <c r="I146" s="1">
        <v>2</v>
      </c>
      <c r="J146" s="1">
        <v>5</v>
      </c>
      <c r="K146" s="1">
        <v>2</v>
      </c>
      <c r="L146" s="1">
        <v>5</v>
      </c>
      <c r="M146" s="1">
        <v>3</v>
      </c>
      <c r="N146" s="1">
        <v>4</v>
      </c>
      <c r="O146" s="1">
        <v>3</v>
      </c>
      <c r="P146" s="1">
        <v>2</v>
      </c>
      <c r="Q146" s="1">
        <v>5</v>
      </c>
      <c r="R146" s="1">
        <v>5</v>
      </c>
      <c r="S146" s="1">
        <v>2</v>
      </c>
      <c r="T146" s="1">
        <v>1</v>
      </c>
      <c r="U146" s="1">
        <v>1</v>
      </c>
      <c r="V146" s="1">
        <v>5</v>
      </c>
      <c r="W146" s="1">
        <v>5</v>
      </c>
      <c r="X146" s="1">
        <v>3</v>
      </c>
      <c r="Y146" s="1">
        <v>4</v>
      </c>
      <c r="Z146" s="1">
        <v>4</v>
      </c>
      <c r="AA146" s="1">
        <v>4</v>
      </c>
      <c r="AB146" s="1">
        <v>4</v>
      </c>
      <c r="AC146" s="1">
        <v>5</v>
      </c>
      <c r="AD146" s="1">
        <v>3</v>
      </c>
      <c r="AE146" s="1">
        <v>4</v>
      </c>
      <c r="AF146" s="1">
        <v>5</v>
      </c>
      <c r="AG146" s="1">
        <v>4</v>
      </c>
      <c r="AH146" s="1">
        <v>4</v>
      </c>
      <c r="AI146" s="1">
        <v>4</v>
      </c>
      <c r="AJ146" s="1">
        <v>5</v>
      </c>
      <c r="AK146" s="1">
        <v>5</v>
      </c>
      <c r="AL146" s="1">
        <v>4</v>
      </c>
      <c r="AM146" s="1">
        <v>1</v>
      </c>
      <c r="AN146" s="1">
        <v>5</v>
      </c>
      <c r="AO146" s="1">
        <v>2</v>
      </c>
      <c r="AP146" s="1">
        <v>2</v>
      </c>
      <c r="AQ146" s="1">
        <v>3</v>
      </c>
      <c r="AR146" s="1">
        <v>5</v>
      </c>
      <c r="AS146" s="1">
        <v>2</v>
      </c>
      <c r="AT146" s="1">
        <v>5</v>
      </c>
      <c r="AU146" s="1">
        <v>3</v>
      </c>
      <c r="AV146" s="1">
        <v>3</v>
      </c>
      <c r="AW146" s="1">
        <v>4</v>
      </c>
      <c r="AX146" s="1">
        <v>2</v>
      </c>
      <c r="AY146" s="1">
        <v>5</v>
      </c>
      <c r="AZ146" s="1">
        <v>5</v>
      </c>
      <c r="BA146" s="1">
        <v>2</v>
      </c>
      <c r="BB146" s="1">
        <v>1</v>
      </c>
      <c r="BC146" s="1">
        <v>2</v>
      </c>
      <c r="BD146" s="1">
        <v>5</v>
      </c>
      <c r="BE146" s="1" t="s">
        <v>4209</v>
      </c>
      <c r="BF146" s="1" t="s">
        <v>4210</v>
      </c>
      <c r="BG146" s="1" t="s">
        <v>4211</v>
      </c>
      <c r="BH146" s="1" t="s">
        <v>4212</v>
      </c>
      <c r="BI146" s="1" t="s">
        <v>4213</v>
      </c>
      <c r="BJ146" s="1" t="s">
        <v>4214</v>
      </c>
      <c r="BK146" s="1" t="s">
        <v>4215</v>
      </c>
      <c r="BL146" s="1" t="s">
        <v>4216</v>
      </c>
      <c r="BM146" s="1" t="s">
        <v>4217</v>
      </c>
      <c r="BN146" s="1" t="s">
        <v>4218</v>
      </c>
      <c r="BO146" s="1" t="s">
        <v>4219</v>
      </c>
      <c r="BP146" s="1" t="s">
        <v>4220</v>
      </c>
      <c r="BQ146" s="1" t="s">
        <v>4221</v>
      </c>
      <c r="BR146" s="1" t="s">
        <v>4222</v>
      </c>
      <c r="BS146" s="1" t="s">
        <v>4223</v>
      </c>
      <c r="BT146" s="1" t="s">
        <v>4224</v>
      </c>
      <c r="BU146" s="1" t="s">
        <v>4225</v>
      </c>
      <c r="BV146" s="1" t="s">
        <v>4226</v>
      </c>
      <c r="BX146" s="1" t="s">
        <v>4227</v>
      </c>
      <c r="BY146" s="1" t="s">
        <v>4228</v>
      </c>
      <c r="BZ146" s="1" t="s">
        <v>4229</v>
      </c>
      <c r="CA146" s="1" t="s">
        <v>4230</v>
      </c>
      <c r="CB146" s="1" t="s">
        <v>4231</v>
      </c>
      <c r="CC146" s="1" t="s">
        <v>4232</v>
      </c>
      <c r="CD146" s="1" t="s">
        <v>4233</v>
      </c>
      <c r="CE146" s="1" t="s">
        <v>4234</v>
      </c>
      <c r="CF146" s="1" t="s">
        <v>4235</v>
      </c>
      <c r="CG146" s="1" t="s">
        <v>4236</v>
      </c>
    </row>
    <row r="147" spans="1:85" ht="12.75" x14ac:dyDescent="0.2">
      <c r="A147" s="14">
        <v>42010.666265706022</v>
      </c>
      <c r="B147" s="1">
        <v>1</v>
      </c>
      <c r="C147" s="1">
        <v>5</v>
      </c>
      <c r="D147" s="1">
        <v>1</v>
      </c>
      <c r="E147" s="1">
        <v>3</v>
      </c>
      <c r="F147" s="1">
        <v>5</v>
      </c>
      <c r="G147" s="1">
        <v>4</v>
      </c>
      <c r="H147" s="1">
        <v>4</v>
      </c>
      <c r="I147" s="1">
        <v>1</v>
      </c>
      <c r="J147" s="1">
        <v>5</v>
      </c>
      <c r="K147" s="1">
        <v>2</v>
      </c>
      <c r="L147" s="1">
        <v>5</v>
      </c>
      <c r="M147" s="1">
        <v>2</v>
      </c>
      <c r="N147" s="1">
        <v>3</v>
      </c>
      <c r="O147" s="1">
        <v>5</v>
      </c>
      <c r="P147" s="1">
        <v>4</v>
      </c>
      <c r="Q147" s="1">
        <v>5</v>
      </c>
      <c r="R147" s="1">
        <v>5</v>
      </c>
      <c r="S147" s="1">
        <v>5</v>
      </c>
      <c r="T147" s="1">
        <v>5</v>
      </c>
      <c r="U147" s="1">
        <v>5</v>
      </c>
      <c r="V147" s="1">
        <v>5</v>
      </c>
      <c r="W147" s="1">
        <v>1</v>
      </c>
      <c r="X147" s="1">
        <v>1</v>
      </c>
      <c r="Y147" s="1">
        <v>2</v>
      </c>
      <c r="Z147" s="1">
        <v>3</v>
      </c>
      <c r="AA147" s="1">
        <v>2</v>
      </c>
      <c r="AB147" s="1">
        <v>1</v>
      </c>
      <c r="AC147" s="1">
        <v>2</v>
      </c>
      <c r="AD147" s="1">
        <v>1</v>
      </c>
      <c r="AE147" s="1">
        <v>4</v>
      </c>
      <c r="AF147" s="1">
        <v>3</v>
      </c>
      <c r="AG147" s="1">
        <v>1</v>
      </c>
      <c r="AH147" s="1">
        <v>4</v>
      </c>
      <c r="AI147" s="1">
        <v>1</v>
      </c>
      <c r="AJ147" s="1">
        <v>2</v>
      </c>
      <c r="AK147" s="1">
        <v>5</v>
      </c>
      <c r="AL147" s="1">
        <v>4</v>
      </c>
      <c r="AM147" s="1">
        <v>4</v>
      </c>
      <c r="AN147" s="1">
        <v>5</v>
      </c>
      <c r="AO147" s="1">
        <v>5</v>
      </c>
      <c r="AP147" s="1">
        <v>5</v>
      </c>
      <c r="AQ147" s="1">
        <v>2</v>
      </c>
      <c r="AR147" s="1">
        <v>5</v>
      </c>
      <c r="AS147" s="1">
        <v>4</v>
      </c>
      <c r="AT147" s="1">
        <v>5</v>
      </c>
      <c r="AU147" s="1">
        <v>4</v>
      </c>
      <c r="AV147" s="1">
        <v>3</v>
      </c>
      <c r="AW147" s="1">
        <v>5</v>
      </c>
      <c r="AX147" s="1">
        <v>3</v>
      </c>
      <c r="AY147" s="1">
        <v>5</v>
      </c>
      <c r="AZ147" s="1">
        <v>4</v>
      </c>
      <c r="BA147" s="1">
        <v>5</v>
      </c>
      <c r="BB147" s="1">
        <v>5</v>
      </c>
      <c r="BC147" s="1">
        <v>5</v>
      </c>
      <c r="BD147" s="1">
        <v>5</v>
      </c>
      <c r="BE147" s="1" t="s">
        <v>4237</v>
      </c>
      <c r="BF147" s="1" t="s">
        <v>4238</v>
      </c>
      <c r="BG147" s="1" t="s">
        <v>4239</v>
      </c>
      <c r="BH147" s="1" t="s">
        <v>4240</v>
      </c>
      <c r="BI147" s="1" t="s">
        <v>4241</v>
      </c>
      <c r="BJ147" s="1" t="s">
        <v>4242</v>
      </c>
      <c r="BK147" s="1" t="s">
        <v>4243</v>
      </c>
      <c r="BL147" s="1" t="s">
        <v>4244</v>
      </c>
      <c r="BM147" s="1" t="s">
        <v>4245</v>
      </c>
      <c r="BN147" s="1" t="s">
        <v>4246</v>
      </c>
      <c r="BO147" s="1" t="s">
        <v>4247</v>
      </c>
      <c r="BP147" s="1" t="s">
        <v>4248</v>
      </c>
      <c r="BQ147" s="1" t="s">
        <v>4249</v>
      </c>
      <c r="BR147" s="1" t="s">
        <v>4250</v>
      </c>
      <c r="BS147" s="1" t="s">
        <v>4251</v>
      </c>
      <c r="BT147" s="1" t="s">
        <v>4252</v>
      </c>
      <c r="BU147" s="1" t="s">
        <v>4253</v>
      </c>
      <c r="BV147" s="1" t="s">
        <v>4254</v>
      </c>
      <c r="BW147" s="1" t="s">
        <v>4255</v>
      </c>
      <c r="BX147" s="1" t="s">
        <v>4256</v>
      </c>
      <c r="BY147" s="1" t="s">
        <v>4257</v>
      </c>
      <c r="BZ147" s="1" t="s">
        <v>4258</v>
      </c>
      <c r="CA147" s="1" t="s">
        <v>4259</v>
      </c>
      <c r="CB147" s="1" t="s">
        <v>4260</v>
      </c>
      <c r="CC147" s="1" t="s">
        <v>4261</v>
      </c>
      <c r="CD147" s="1" t="s">
        <v>4262</v>
      </c>
      <c r="CE147" s="1" t="s">
        <v>4263</v>
      </c>
      <c r="CF147" s="1" t="s">
        <v>4264</v>
      </c>
      <c r="CG147" s="1" t="s">
        <v>4265</v>
      </c>
    </row>
    <row r="148" spans="1:85" ht="12.75" x14ac:dyDescent="0.2">
      <c r="A148" s="14">
        <v>42010.667848726858</v>
      </c>
      <c r="B148" s="1">
        <v>2</v>
      </c>
      <c r="C148" s="1">
        <v>5</v>
      </c>
      <c r="D148" s="1">
        <v>4</v>
      </c>
      <c r="E148" s="1">
        <v>2</v>
      </c>
      <c r="F148" s="1">
        <v>4</v>
      </c>
      <c r="G148" s="1">
        <v>5</v>
      </c>
      <c r="H148" s="1">
        <v>4</v>
      </c>
      <c r="I148" s="1">
        <v>5</v>
      </c>
      <c r="J148" s="1">
        <v>4</v>
      </c>
      <c r="K148" s="1">
        <v>2</v>
      </c>
      <c r="L148" s="1">
        <v>1</v>
      </c>
      <c r="M148" s="1">
        <v>1</v>
      </c>
      <c r="N148" s="1">
        <v>4</v>
      </c>
      <c r="O148" s="1">
        <v>3</v>
      </c>
      <c r="P148" s="1">
        <v>5</v>
      </c>
      <c r="Q148" s="1">
        <v>2</v>
      </c>
      <c r="R148" s="1">
        <v>4</v>
      </c>
      <c r="S148" s="1">
        <v>3</v>
      </c>
      <c r="T148" s="1">
        <v>2</v>
      </c>
      <c r="U148" s="1">
        <v>1</v>
      </c>
      <c r="V148" s="1">
        <v>3</v>
      </c>
      <c r="W148" s="1">
        <v>4</v>
      </c>
      <c r="X148" s="1">
        <v>3</v>
      </c>
      <c r="Y148" s="1">
        <v>2</v>
      </c>
      <c r="Z148" s="1">
        <v>4</v>
      </c>
      <c r="AA148" s="1">
        <v>2</v>
      </c>
      <c r="AB148" s="1">
        <v>2</v>
      </c>
      <c r="AC148" s="1">
        <v>1</v>
      </c>
      <c r="AD148" s="1">
        <v>4</v>
      </c>
      <c r="AE148" s="1">
        <v>3</v>
      </c>
      <c r="AF148" s="1">
        <v>3</v>
      </c>
      <c r="AG148" s="1">
        <v>4</v>
      </c>
      <c r="AH148" s="1">
        <v>5</v>
      </c>
      <c r="AI148" s="1">
        <v>3</v>
      </c>
      <c r="AJ148" s="1">
        <v>4</v>
      </c>
      <c r="AK148" s="1">
        <v>5</v>
      </c>
      <c r="AL148" s="1">
        <v>5</v>
      </c>
      <c r="AM148" s="1">
        <v>3</v>
      </c>
      <c r="AN148" s="1">
        <v>4</v>
      </c>
      <c r="AO148" s="1">
        <v>5</v>
      </c>
      <c r="AP148" s="1">
        <v>4</v>
      </c>
      <c r="AQ148" s="1">
        <v>5</v>
      </c>
      <c r="AR148" s="1">
        <v>4</v>
      </c>
      <c r="AS148" s="1">
        <v>2</v>
      </c>
      <c r="AT148" s="1">
        <v>2</v>
      </c>
      <c r="AU148" s="1">
        <v>1</v>
      </c>
      <c r="AV148" s="1">
        <v>4</v>
      </c>
      <c r="AW148" s="1">
        <v>2</v>
      </c>
      <c r="AX148" s="1">
        <v>5</v>
      </c>
      <c r="AY148" s="1">
        <v>2</v>
      </c>
      <c r="AZ148" s="1">
        <v>3</v>
      </c>
      <c r="BA148" s="1">
        <v>4</v>
      </c>
      <c r="BB148" s="1">
        <v>3</v>
      </c>
      <c r="BC148" s="1">
        <v>2</v>
      </c>
      <c r="BD148" s="1">
        <v>4</v>
      </c>
      <c r="BE148" s="1" t="s">
        <v>4266</v>
      </c>
      <c r="BF148" s="1" t="s">
        <v>4267</v>
      </c>
      <c r="BG148" s="1" t="s">
        <v>4268</v>
      </c>
      <c r="BH148" s="1" t="s">
        <v>4269</v>
      </c>
      <c r="BI148" s="1" t="s">
        <v>4270</v>
      </c>
      <c r="BJ148" s="1" t="s">
        <v>4271</v>
      </c>
      <c r="BK148" s="1" t="s">
        <v>4272</v>
      </c>
      <c r="BL148" s="1" t="s">
        <v>4273</v>
      </c>
      <c r="BM148" s="1" t="s">
        <v>4274</v>
      </c>
      <c r="BN148" s="1" t="s">
        <v>4275</v>
      </c>
      <c r="BO148" s="1" t="s">
        <v>4276</v>
      </c>
      <c r="BP148" s="1" t="s">
        <v>4277</v>
      </c>
      <c r="BQ148" s="1" t="s">
        <v>4278</v>
      </c>
      <c r="BR148" s="1" t="s">
        <v>4279</v>
      </c>
      <c r="BS148" s="1" t="s">
        <v>4280</v>
      </c>
      <c r="BT148" s="1" t="s">
        <v>4281</v>
      </c>
      <c r="BU148" s="1" t="s">
        <v>4282</v>
      </c>
      <c r="BV148" s="1" t="s">
        <v>4283</v>
      </c>
      <c r="BW148" s="1" t="s">
        <v>4284</v>
      </c>
      <c r="BX148" s="1" t="s">
        <v>4285</v>
      </c>
      <c r="CB148" s="1" t="s">
        <v>4286</v>
      </c>
      <c r="CD148" s="1" t="s">
        <v>4287</v>
      </c>
      <c r="CE148" s="1" t="s">
        <v>4288</v>
      </c>
      <c r="CF148" s="1" t="s">
        <v>4289</v>
      </c>
      <c r="CG148" s="1" t="s">
        <v>4290</v>
      </c>
    </row>
    <row r="149" spans="1:85" ht="12.75" x14ac:dyDescent="0.2">
      <c r="A149" s="14">
        <v>42010.669077488426</v>
      </c>
      <c r="B149" s="1">
        <v>1</v>
      </c>
      <c r="C149" s="1">
        <v>5</v>
      </c>
      <c r="D149" s="1">
        <v>5</v>
      </c>
      <c r="E149" s="1">
        <v>2</v>
      </c>
      <c r="F149" s="1">
        <v>1</v>
      </c>
      <c r="G149" s="1">
        <v>4</v>
      </c>
      <c r="H149" s="1">
        <v>4</v>
      </c>
      <c r="I149" s="1">
        <v>4</v>
      </c>
      <c r="J149" s="1">
        <v>1</v>
      </c>
      <c r="K149" s="1" t="s">
        <v>4291</v>
      </c>
      <c r="L149" s="1">
        <v>1</v>
      </c>
      <c r="M149" s="1">
        <v>1</v>
      </c>
      <c r="N149" s="1">
        <v>3</v>
      </c>
      <c r="O149" s="1">
        <v>1</v>
      </c>
      <c r="P149" s="1">
        <v>4</v>
      </c>
      <c r="Q149" s="1">
        <v>1</v>
      </c>
      <c r="R149" s="1">
        <v>3</v>
      </c>
      <c r="S149" s="1">
        <v>4</v>
      </c>
      <c r="T149" s="1">
        <v>3</v>
      </c>
      <c r="U149" s="1">
        <v>1</v>
      </c>
      <c r="V149" s="1">
        <v>3</v>
      </c>
      <c r="W149" s="1">
        <v>4</v>
      </c>
      <c r="X149" s="1">
        <v>2</v>
      </c>
      <c r="Y149" s="1">
        <v>2</v>
      </c>
      <c r="Z149" s="1">
        <v>3</v>
      </c>
      <c r="AA149" s="1">
        <v>5</v>
      </c>
      <c r="AB149" s="1">
        <v>3</v>
      </c>
      <c r="AC149" s="1">
        <v>4</v>
      </c>
      <c r="AD149" s="1">
        <v>4</v>
      </c>
      <c r="AE149" s="1">
        <v>4</v>
      </c>
      <c r="AF149" s="1">
        <v>5</v>
      </c>
      <c r="AG149" s="1">
        <v>4</v>
      </c>
      <c r="AH149" s="1">
        <v>5</v>
      </c>
      <c r="AI149" s="1">
        <v>4</v>
      </c>
      <c r="AJ149" s="1">
        <v>1</v>
      </c>
      <c r="AK149" s="1">
        <v>5</v>
      </c>
      <c r="AL149" s="1">
        <v>5</v>
      </c>
      <c r="AM149" s="1">
        <v>3</v>
      </c>
      <c r="AN149" s="1">
        <v>3</v>
      </c>
      <c r="AO149" s="1">
        <v>4</v>
      </c>
      <c r="AP149" s="1">
        <v>4</v>
      </c>
      <c r="AQ149" s="1">
        <v>4</v>
      </c>
      <c r="AR149" s="1">
        <v>2</v>
      </c>
      <c r="AS149" s="1">
        <v>1</v>
      </c>
      <c r="AT149" s="1">
        <v>1</v>
      </c>
      <c r="AU149" s="1">
        <v>2</v>
      </c>
      <c r="AV149" s="1">
        <v>1</v>
      </c>
      <c r="AW149" s="1">
        <v>1</v>
      </c>
      <c r="AX149" s="1">
        <v>5</v>
      </c>
      <c r="AY149" s="1">
        <v>2</v>
      </c>
      <c r="AZ149" s="1">
        <v>3</v>
      </c>
      <c r="BA149" s="1">
        <v>4</v>
      </c>
      <c r="BB149" s="1">
        <v>2</v>
      </c>
      <c r="BC149" s="1">
        <v>1</v>
      </c>
      <c r="BD149" s="1">
        <v>3</v>
      </c>
      <c r="BE149" s="1" t="s">
        <v>4292</v>
      </c>
      <c r="BF149" s="1" t="s">
        <v>4293</v>
      </c>
      <c r="BG149" s="1" t="s">
        <v>4294</v>
      </c>
      <c r="BH149" s="1" t="s">
        <v>4295</v>
      </c>
      <c r="BI149" s="1" t="s">
        <v>4296</v>
      </c>
      <c r="BJ149" s="1" t="s">
        <v>4297</v>
      </c>
      <c r="BK149" s="1" t="s">
        <v>4298</v>
      </c>
      <c r="BL149" s="1" t="s">
        <v>4299</v>
      </c>
      <c r="BM149" s="1" t="s">
        <v>4300</v>
      </c>
      <c r="BN149" s="1" t="s">
        <v>4301</v>
      </c>
      <c r="BO149" s="1" t="s">
        <v>4302</v>
      </c>
      <c r="BP149" s="1" t="s">
        <v>4303</v>
      </c>
      <c r="BQ149" s="1" t="s">
        <v>4304</v>
      </c>
      <c r="BR149" s="1" t="s">
        <v>4305</v>
      </c>
      <c r="BS149" s="1" t="s">
        <v>4306</v>
      </c>
      <c r="BT149" s="1" t="s">
        <v>4307</v>
      </c>
      <c r="BU149" s="1" t="s">
        <v>4308</v>
      </c>
      <c r="BV149" s="1" t="s">
        <v>4309</v>
      </c>
      <c r="BW149" s="1" t="s">
        <v>4310</v>
      </c>
      <c r="BX149" s="1" t="s">
        <v>4311</v>
      </c>
      <c r="BY149" s="1" t="s">
        <v>4312</v>
      </c>
      <c r="BZ149" s="1" t="s">
        <v>4313</v>
      </c>
      <c r="CA149" s="1" t="s">
        <v>4314</v>
      </c>
      <c r="CB149" s="1" t="s">
        <v>4315</v>
      </c>
      <c r="CC149" s="1" t="s">
        <v>4316</v>
      </c>
      <c r="CD149" s="1" t="s">
        <v>4317</v>
      </c>
      <c r="CE149" s="1" t="s">
        <v>4318</v>
      </c>
      <c r="CF149" s="1" t="s">
        <v>4319</v>
      </c>
      <c r="CG149" s="1" t="s">
        <v>4320</v>
      </c>
    </row>
    <row r="150" spans="1:85" ht="12.75" x14ac:dyDescent="0.2">
      <c r="A150" s="14">
        <v>42010.669313182865</v>
      </c>
      <c r="B150" s="1">
        <v>3</v>
      </c>
      <c r="C150" s="1">
        <v>4</v>
      </c>
      <c r="D150" s="1">
        <v>3</v>
      </c>
      <c r="E150" s="1">
        <v>3</v>
      </c>
      <c r="F150" s="1">
        <v>2</v>
      </c>
      <c r="G150" s="1">
        <v>2</v>
      </c>
      <c r="H150" s="1">
        <v>4</v>
      </c>
      <c r="I150" s="1">
        <v>2</v>
      </c>
      <c r="J150" s="1">
        <v>4</v>
      </c>
      <c r="K150" s="1">
        <v>3</v>
      </c>
      <c r="L150" s="1">
        <v>5</v>
      </c>
      <c r="M150" s="1">
        <v>3</v>
      </c>
      <c r="N150" s="1">
        <v>2</v>
      </c>
      <c r="O150" s="1">
        <v>4</v>
      </c>
      <c r="P150" s="1">
        <v>3</v>
      </c>
      <c r="Q150" s="1">
        <v>5</v>
      </c>
      <c r="R150" s="1">
        <v>2</v>
      </c>
      <c r="S150" s="1">
        <v>5</v>
      </c>
      <c r="T150" s="1">
        <v>4</v>
      </c>
      <c r="U150" s="1">
        <v>2</v>
      </c>
      <c r="V150" s="1">
        <v>3</v>
      </c>
      <c r="W150" s="1">
        <v>2</v>
      </c>
      <c r="X150" s="1">
        <v>3</v>
      </c>
      <c r="Y150" s="1">
        <v>2</v>
      </c>
      <c r="Z150" s="1">
        <v>3</v>
      </c>
      <c r="AA150" s="1">
        <v>3</v>
      </c>
      <c r="AB150" s="1">
        <v>3</v>
      </c>
      <c r="AC150" s="1">
        <v>4</v>
      </c>
      <c r="AD150" s="1">
        <v>2</v>
      </c>
      <c r="AE150" s="1">
        <v>2</v>
      </c>
      <c r="AF150" s="1">
        <v>4</v>
      </c>
      <c r="AG150" s="1">
        <v>2</v>
      </c>
      <c r="AH150" s="1">
        <v>5</v>
      </c>
      <c r="AI150" s="1">
        <v>3</v>
      </c>
      <c r="AJ150" s="1">
        <v>3</v>
      </c>
      <c r="AK150" s="1">
        <v>4</v>
      </c>
      <c r="AL150" s="1">
        <v>4</v>
      </c>
      <c r="AM150" s="1">
        <v>2</v>
      </c>
      <c r="AN150" s="1">
        <v>2</v>
      </c>
      <c r="AO150" s="1">
        <v>4</v>
      </c>
      <c r="AP150" s="1">
        <v>4</v>
      </c>
      <c r="AQ150" s="1">
        <v>2</v>
      </c>
      <c r="AR150" s="1">
        <v>4</v>
      </c>
      <c r="AS150" s="1">
        <v>3</v>
      </c>
      <c r="AT150" s="1">
        <v>5</v>
      </c>
      <c r="AU150" s="1">
        <v>3</v>
      </c>
      <c r="AV150" s="1">
        <v>2</v>
      </c>
      <c r="AW150" s="1">
        <v>3</v>
      </c>
      <c r="AX150" s="1">
        <v>5</v>
      </c>
      <c r="AY150" s="1">
        <v>5</v>
      </c>
      <c r="AZ150" s="1">
        <v>2</v>
      </c>
      <c r="BA150" s="1">
        <v>5</v>
      </c>
      <c r="BB150" s="1">
        <v>4</v>
      </c>
      <c r="BC150" s="1">
        <v>2</v>
      </c>
      <c r="BD150" s="1">
        <v>3</v>
      </c>
      <c r="BE150" s="1" t="s">
        <v>4321</v>
      </c>
      <c r="BF150" s="1" t="s">
        <v>4322</v>
      </c>
      <c r="BG150" s="1" t="s">
        <v>4323</v>
      </c>
      <c r="BH150" s="1" t="s">
        <v>4324</v>
      </c>
      <c r="BI150" s="1" t="s">
        <v>4325</v>
      </c>
      <c r="BJ150" s="1" t="s">
        <v>4326</v>
      </c>
      <c r="BK150" s="1" t="s">
        <v>4327</v>
      </c>
      <c r="BL150" s="1" t="s">
        <v>4328</v>
      </c>
      <c r="BM150" s="1" t="s">
        <v>4329</v>
      </c>
      <c r="BN150" s="1" t="s">
        <v>4330</v>
      </c>
      <c r="BO150" s="1" t="s">
        <v>4331</v>
      </c>
      <c r="BP150" s="1" t="s">
        <v>4332</v>
      </c>
      <c r="BQ150" s="1" t="s">
        <v>4333</v>
      </c>
      <c r="BR150" s="1" t="s">
        <v>4334</v>
      </c>
      <c r="BS150" s="1" t="s">
        <v>4335</v>
      </c>
      <c r="BT150" s="1" t="s">
        <v>4336</v>
      </c>
      <c r="BU150" s="1" t="s">
        <v>4337</v>
      </c>
      <c r="BY150" s="1" t="s">
        <v>4338</v>
      </c>
      <c r="BZ150" s="1" t="s">
        <v>4339</v>
      </c>
      <c r="CA150" s="1" t="s">
        <v>4340</v>
      </c>
      <c r="CB150" s="1" t="s">
        <v>4341</v>
      </c>
      <c r="CC150" s="1" t="s">
        <v>4342</v>
      </c>
      <c r="CD150" s="1" t="s">
        <v>4343</v>
      </c>
      <c r="CE150" s="1" t="s">
        <v>4344</v>
      </c>
      <c r="CF150" s="1" t="s">
        <v>4345</v>
      </c>
      <c r="CG150" s="1" t="s">
        <v>4346</v>
      </c>
    </row>
    <row r="151" spans="1:85" ht="12.75" x14ac:dyDescent="0.2">
      <c r="A151" s="14">
        <v>42010.670686504636</v>
      </c>
      <c r="B151" s="1">
        <v>3</v>
      </c>
      <c r="C151" s="1">
        <v>4</v>
      </c>
      <c r="D151" s="1">
        <v>1</v>
      </c>
      <c r="E151" s="1">
        <v>1</v>
      </c>
      <c r="F151" s="1">
        <v>5</v>
      </c>
      <c r="G151" s="1">
        <v>4</v>
      </c>
      <c r="H151" s="1">
        <v>4</v>
      </c>
      <c r="I151" s="1">
        <v>3</v>
      </c>
      <c r="J151" s="1">
        <v>3</v>
      </c>
      <c r="K151" s="1">
        <v>3</v>
      </c>
      <c r="L151" s="1">
        <v>1</v>
      </c>
      <c r="M151" s="1">
        <v>4</v>
      </c>
      <c r="N151" s="1">
        <v>1</v>
      </c>
      <c r="O151" s="1">
        <v>3</v>
      </c>
      <c r="P151" s="1">
        <v>3</v>
      </c>
      <c r="Q151" s="1">
        <v>2</v>
      </c>
      <c r="R151" s="1">
        <v>2</v>
      </c>
      <c r="S151" s="1">
        <v>3</v>
      </c>
      <c r="T151" s="1">
        <v>1</v>
      </c>
      <c r="U151" s="1">
        <v>1</v>
      </c>
      <c r="V151" s="1">
        <v>5</v>
      </c>
      <c r="W151" s="1">
        <v>5</v>
      </c>
      <c r="X151" s="1">
        <v>3</v>
      </c>
      <c r="Y151" s="1">
        <v>2</v>
      </c>
      <c r="Z151" s="1">
        <v>4</v>
      </c>
      <c r="AA151" s="1">
        <v>4</v>
      </c>
      <c r="AB151" s="1">
        <v>5</v>
      </c>
      <c r="AC151" s="1">
        <v>5</v>
      </c>
      <c r="AD151" s="1">
        <v>3</v>
      </c>
      <c r="AE151" s="1">
        <v>2</v>
      </c>
      <c r="AF151" s="1">
        <v>4</v>
      </c>
      <c r="AG151" s="1">
        <v>2</v>
      </c>
      <c r="AH151" s="1">
        <v>4</v>
      </c>
      <c r="AI151" s="1">
        <v>3</v>
      </c>
      <c r="AJ151" s="1">
        <v>3</v>
      </c>
      <c r="AK151" s="1">
        <v>4</v>
      </c>
      <c r="AL151" s="1">
        <v>1</v>
      </c>
      <c r="AM151" s="1" t="s">
        <v>4347</v>
      </c>
      <c r="AN151" s="1">
        <v>5</v>
      </c>
      <c r="AO151" s="1">
        <v>4</v>
      </c>
      <c r="AP151" s="1">
        <v>3</v>
      </c>
      <c r="AQ151" s="1">
        <v>3</v>
      </c>
      <c r="AR151" s="1">
        <v>3</v>
      </c>
      <c r="AS151" s="1" t="s">
        <v>4348</v>
      </c>
      <c r="AT151" s="1">
        <v>2</v>
      </c>
      <c r="AU151" s="1">
        <v>4</v>
      </c>
      <c r="AV151" s="1">
        <v>1</v>
      </c>
      <c r="AW151" s="1">
        <v>3</v>
      </c>
      <c r="AX151" s="1">
        <v>4</v>
      </c>
      <c r="AY151" s="1">
        <v>3</v>
      </c>
      <c r="AZ151" s="1">
        <v>2</v>
      </c>
      <c r="BA151" s="1">
        <v>4</v>
      </c>
      <c r="BB151" s="1">
        <v>2</v>
      </c>
      <c r="BC151" s="1">
        <v>1</v>
      </c>
      <c r="BD151" s="1">
        <v>5</v>
      </c>
      <c r="BE151" s="1" t="s">
        <v>4349</v>
      </c>
      <c r="BF151" s="1" t="s">
        <v>4350</v>
      </c>
      <c r="BG151" s="1" t="s">
        <v>4351</v>
      </c>
      <c r="BH151" s="1" t="s">
        <v>4352</v>
      </c>
      <c r="BI151" s="1" t="s">
        <v>4353</v>
      </c>
      <c r="BJ151" s="1" t="s">
        <v>4354</v>
      </c>
      <c r="BK151" s="1" t="s">
        <v>4355</v>
      </c>
      <c r="BL151" s="1" t="s">
        <v>4356</v>
      </c>
      <c r="BM151" s="1" t="s">
        <v>4357</v>
      </c>
      <c r="BN151" s="1" t="s">
        <v>4358</v>
      </c>
      <c r="BO151" s="1" t="s">
        <v>4359</v>
      </c>
      <c r="BP151" s="1" t="s">
        <v>4360</v>
      </c>
      <c r="BQ151" s="1" t="s">
        <v>4361</v>
      </c>
      <c r="BR151" s="1" t="s">
        <v>4362</v>
      </c>
      <c r="BS151" s="1" t="s">
        <v>4363</v>
      </c>
      <c r="BT151" s="1" t="s">
        <v>4364</v>
      </c>
      <c r="BU151" s="1" t="s">
        <v>4365</v>
      </c>
      <c r="BV151" s="1" t="s">
        <v>4366</v>
      </c>
      <c r="BX151" s="1" t="s">
        <v>4367</v>
      </c>
      <c r="BY151" s="1" t="s">
        <v>4368</v>
      </c>
      <c r="BZ151" s="1" t="s">
        <v>4369</v>
      </c>
      <c r="CA151" s="1" t="s">
        <v>4370</v>
      </c>
      <c r="CB151" s="1" t="s">
        <v>4371</v>
      </c>
      <c r="CC151" s="1" t="s">
        <v>4372</v>
      </c>
      <c r="CD151" s="1" t="s">
        <v>4373</v>
      </c>
      <c r="CE151" s="1" t="s">
        <v>4374</v>
      </c>
      <c r="CF151" s="1" t="s">
        <v>4375</v>
      </c>
      <c r="CG151" s="1" t="s">
        <v>4376</v>
      </c>
    </row>
    <row r="152" spans="1:85" ht="12.75" x14ac:dyDescent="0.2">
      <c r="A152" s="14">
        <v>42010.670782048612</v>
      </c>
      <c r="B152" s="1">
        <v>1</v>
      </c>
      <c r="C152" s="1">
        <v>2</v>
      </c>
      <c r="D152" s="1">
        <v>1</v>
      </c>
      <c r="E152" s="1" t="s">
        <v>4377</v>
      </c>
      <c r="F152" s="1">
        <v>5</v>
      </c>
      <c r="G152" s="1">
        <v>1</v>
      </c>
      <c r="H152" s="1">
        <v>5</v>
      </c>
      <c r="I152" s="1">
        <v>1</v>
      </c>
      <c r="J152" s="1">
        <v>3</v>
      </c>
      <c r="K152" s="1">
        <v>1</v>
      </c>
      <c r="L152" s="1">
        <v>1</v>
      </c>
      <c r="M152" s="1">
        <v>3</v>
      </c>
      <c r="N152" s="1">
        <v>2</v>
      </c>
      <c r="O152" s="1">
        <v>1</v>
      </c>
      <c r="P152" s="1">
        <v>2</v>
      </c>
      <c r="Q152" s="1">
        <v>2</v>
      </c>
      <c r="R152" s="1">
        <v>2</v>
      </c>
      <c r="S152" s="1">
        <v>5</v>
      </c>
      <c r="T152" s="1">
        <v>4</v>
      </c>
      <c r="U152" s="1">
        <v>5</v>
      </c>
      <c r="V152" s="1">
        <v>3</v>
      </c>
      <c r="W152" s="1">
        <v>2</v>
      </c>
      <c r="X152" s="1">
        <v>3</v>
      </c>
      <c r="Y152" s="1">
        <v>3</v>
      </c>
      <c r="Z152" s="1">
        <v>3</v>
      </c>
      <c r="AA152" s="1">
        <v>3</v>
      </c>
      <c r="AB152" s="1">
        <v>3</v>
      </c>
      <c r="AC152" s="1">
        <v>3</v>
      </c>
      <c r="AD152" s="1">
        <v>3</v>
      </c>
      <c r="AE152" s="1">
        <v>3</v>
      </c>
      <c r="AF152" s="1">
        <v>4</v>
      </c>
      <c r="AG152" s="1">
        <v>3</v>
      </c>
      <c r="AH152" s="1">
        <v>2</v>
      </c>
      <c r="AI152" s="1">
        <v>3</v>
      </c>
      <c r="AJ152" s="1">
        <v>3</v>
      </c>
      <c r="AK152" s="1">
        <v>3</v>
      </c>
      <c r="AL152" s="1">
        <v>3</v>
      </c>
      <c r="AM152" s="1">
        <v>2</v>
      </c>
      <c r="AN152" s="1">
        <v>4</v>
      </c>
      <c r="AO152" s="1">
        <v>2</v>
      </c>
      <c r="AP152" s="1">
        <v>5</v>
      </c>
      <c r="AQ152" s="1">
        <v>2</v>
      </c>
      <c r="AR152" s="1">
        <v>4</v>
      </c>
      <c r="AS152" s="1">
        <v>3</v>
      </c>
      <c r="AT152" s="1">
        <v>4</v>
      </c>
      <c r="AU152" s="1">
        <v>1</v>
      </c>
      <c r="AV152" s="1">
        <v>2</v>
      </c>
      <c r="AW152" s="1">
        <v>3</v>
      </c>
      <c r="AX152" s="1">
        <v>3</v>
      </c>
      <c r="AY152" s="1">
        <v>2</v>
      </c>
      <c r="AZ152" s="1">
        <v>2</v>
      </c>
      <c r="BA152" s="1">
        <v>4</v>
      </c>
      <c r="BB152" s="1">
        <v>5</v>
      </c>
      <c r="BC152" s="1">
        <v>5</v>
      </c>
      <c r="BD152" s="1">
        <v>4</v>
      </c>
      <c r="BE152" s="1" t="s">
        <v>4378</v>
      </c>
      <c r="BF152" s="1" t="s">
        <v>4379</v>
      </c>
      <c r="BG152" s="1" t="s">
        <v>4380</v>
      </c>
      <c r="BH152" s="1" t="s">
        <v>4381</v>
      </c>
      <c r="BI152" s="1" t="s">
        <v>4382</v>
      </c>
      <c r="BJ152" s="1" t="s">
        <v>4383</v>
      </c>
      <c r="BK152" s="1" t="s">
        <v>4384</v>
      </c>
      <c r="BL152" s="1" t="s">
        <v>4385</v>
      </c>
      <c r="BM152" s="1" t="s">
        <v>4386</v>
      </c>
      <c r="BN152" s="1" t="s">
        <v>4387</v>
      </c>
      <c r="BO152" s="1" t="s">
        <v>4388</v>
      </c>
      <c r="BP152" s="1" t="s">
        <v>4389</v>
      </c>
      <c r="BQ152" s="1" t="s">
        <v>4390</v>
      </c>
      <c r="BR152" s="1" t="s">
        <v>4391</v>
      </c>
      <c r="BS152" s="1" t="s">
        <v>4392</v>
      </c>
      <c r="BT152" s="1" t="s">
        <v>4393</v>
      </c>
      <c r="BU152" s="1" t="s">
        <v>4394</v>
      </c>
      <c r="BV152" s="1" t="s">
        <v>4395</v>
      </c>
      <c r="BW152" s="1" t="s">
        <v>4396</v>
      </c>
      <c r="BX152" s="1" t="s">
        <v>4397</v>
      </c>
      <c r="BY152" s="1" t="s">
        <v>4398</v>
      </c>
      <c r="BZ152" s="1" t="s">
        <v>4399</v>
      </c>
      <c r="CA152" s="1" t="s">
        <v>4400</v>
      </c>
      <c r="CB152" s="1" t="s">
        <v>4401</v>
      </c>
      <c r="CC152" s="1" t="s">
        <v>4402</v>
      </c>
      <c r="CD152" s="1" t="s">
        <v>4403</v>
      </c>
      <c r="CE152" s="1" t="s">
        <v>4404</v>
      </c>
      <c r="CF152" s="1" t="s">
        <v>4405</v>
      </c>
      <c r="CG152" s="1" t="s">
        <v>4406</v>
      </c>
    </row>
    <row r="153" spans="1:85" ht="12.75" x14ac:dyDescent="0.2">
      <c r="A153" s="14">
        <v>42010.671429398149</v>
      </c>
      <c r="B153" s="1">
        <v>3</v>
      </c>
      <c r="C153" s="1">
        <v>4</v>
      </c>
      <c r="D153" s="1">
        <v>1</v>
      </c>
      <c r="E153" s="1">
        <v>2</v>
      </c>
      <c r="F153" s="1">
        <v>5</v>
      </c>
      <c r="G153" s="1">
        <v>4</v>
      </c>
      <c r="H153" s="1">
        <v>4</v>
      </c>
      <c r="I153" s="1">
        <v>2</v>
      </c>
      <c r="J153" s="1">
        <v>4</v>
      </c>
      <c r="K153" s="1">
        <v>3</v>
      </c>
      <c r="L153" s="1">
        <v>4</v>
      </c>
      <c r="M153" s="1">
        <v>5</v>
      </c>
      <c r="N153" s="1">
        <v>4</v>
      </c>
      <c r="O153" s="1">
        <v>5</v>
      </c>
      <c r="P153" s="1">
        <v>4</v>
      </c>
      <c r="Q153" s="1">
        <v>3</v>
      </c>
      <c r="R153" s="1">
        <v>3</v>
      </c>
      <c r="S153" s="1">
        <v>5</v>
      </c>
      <c r="T153" s="1">
        <v>4</v>
      </c>
      <c r="U153" s="1">
        <v>5</v>
      </c>
      <c r="V153" s="1">
        <v>4</v>
      </c>
      <c r="W153" s="1">
        <v>1</v>
      </c>
      <c r="X153" s="1">
        <v>3</v>
      </c>
      <c r="Y153" s="1">
        <v>4</v>
      </c>
      <c r="Z153" s="1">
        <v>3</v>
      </c>
      <c r="AA153" s="1">
        <v>5</v>
      </c>
      <c r="AB153" s="1">
        <v>3</v>
      </c>
      <c r="AC153" s="1">
        <v>4</v>
      </c>
      <c r="AD153" s="1">
        <v>3</v>
      </c>
      <c r="AE153" s="1">
        <v>3</v>
      </c>
      <c r="AF153" s="1">
        <v>4</v>
      </c>
      <c r="AG153" s="1">
        <v>4</v>
      </c>
      <c r="AH153" s="1">
        <v>4</v>
      </c>
      <c r="AI153" s="1">
        <v>4</v>
      </c>
      <c r="AJ153" s="1">
        <v>4</v>
      </c>
      <c r="AK153" s="1">
        <v>4</v>
      </c>
      <c r="AL153" s="1">
        <v>1</v>
      </c>
      <c r="AM153" s="1">
        <v>3</v>
      </c>
      <c r="AN153" s="1">
        <v>4</v>
      </c>
      <c r="AO153" s="1">
        <v>4</v>
      </c>
      <c r="AP153" s="1">
        <v>4</v>
      </c>
      <c r="AQ153" s="1">
        <v>5</v>
      </c>
      <c r="AR153" s="1">
        <v>5</v>
      </c>
      <c r="AS153" s="1">
        <v>5</v>
      </c>
      <c r="AT153" s="1">
        <v>5</v>
      </c>
      <c r="AU153" s="1">
        <v>4</v>
      </c>
      <c r="AV153" s="1">
        <v>5</v>
      </c>
      <c r="AW153" s="1">
        <v>5</v>
      </c>
      <c r="AX153" s="1">
        <v>5</v>
      </c>
      <c r="AY153" s="1">
        <v>4</v>
      </c>
      <c r="AZ153" s="1">
        <v>5</v>
      </c>
      <c r="BA153" s="1">
        <v>5</v>
      </c>
      <c r="BB153" s="1">
        <v>5</v>
      </c>
      <c r="BC153" s="1">
        <v>4</v>
      </c>
      <c r="BD153" s="1">
        <v>5</v>
      </c>
      <c r="BE153" s="1" t="s">
        <v>4407</v>
      </c>
      <c r="BF153" s="1" t="s">
        <v>4408</v>
      </c>
      <c r="BG153" s="1" t="s">
        <v>4409</v>
      </c>
      <c r="BH153" s="1" t="s">
        <v>4410</v>
      </c>
      <c r="BI153" s="1" t="s">
        <v>4411</v>
      </c>
      <c r="BJ153" s="1" t="s">
        <v>4412</v>
      </c>
      <c r="BK153" s="1" t="s">
        <v>4413</v>
      </c>
      <c r="BL153" s="1" t="s">
        <v>4414</v>
      </c>
      <c r="BM153" s="1" t="s">
        <v>4415</v>
      </c>
      <c r="BN153" s="1" t="s">
        <v>4416</v>
      </c>
      <c r="BO153" s="1" t="s">
        <v>4417</v>
      </c>
      <c r="BP153" s="1" t="s">
        <v>4418</v>
      </c>
      <c r="BQ153" s="1" t="s">
        <v>4419</v>
      </c>
      <c r="BR153" s="1" t="s">
        <v>4420</v>
      </c>
      <c r="BS153" s="1" t="s">
        <v>4421</v>
      </c>
      <c r="BT153" s="1" t="s">
        <v>4422</v>
      </c>
      <c r="BU153" s="1" t="s">
        <v>4423</v>
      </c>
      <c r="BV153" s="1" t="s">
        <v>4424</v>
      </c>
      <c r="BX153" s="1" t="s">
        <v>4425</v>
      </c>
      <c r="BY153" s="1" t="s">
        <v>4426</v>
      </c>
      <c r="BZ153" s="1" t="s">
        <v>4427</v>
      </c>
      <c r="CA153" s="1" t="s">
        <v>4428</v>
      </c>
      <c r="CB153" s="1" t="s">
        <v>4429</v>
      </c>
      <c r="CC153" s="1" t="s">
        <v>4430</v>
      </c>
      <c r="CD153" s="1" t="s">
        <v>4431</v>
      </c>
      <c r="CE153" s="1" t="s">
        <v>4432</v>
      </c>
      <c r="CF153" s="1" t="s">
        <v>4433</v>
      </c>
      <c r="CG153" s="1" t="s">
        <v>4434</v>
      </c>
    </row>
    <row r="154" spans="1:85" ht="12.75" x14ac:dyDescent="0.2">
      <c r="A154" s="14">
        <v>42010.671627442127</v>
      </c>
      <c r="B154" s="1">
        <v>2</v>
      </c>
      <c r="C154" s="1">
        <v>5</v>
      </c>
      <c r="D154" s="1">
        <v>3</v>
      </c>
      <c r="E154" s="1">
        <v>2</v>
      </c>
      <c r="F154" s="1">
        <v>4</v>
      </c>
      <c r="G154" s="1">
        <v>5</v>
      </c>
      <c r="H154" s="1">
        <v>3</v>
      </c>
      <c r="I154" s="1">
        <v>5</v>
      </c>
      <c r="J154" s="1">
        <v>4</v>
      </c>
      <c r="K154" s="1">
        <v>3</v>
      </c>
      <c r="L154" s="1">
        <v>3</v>
      </c>
      <c r="M154" s="1">
        <v>3</v>
      </c>
      <c r="N154" s="1">
        <v>3</v>
      </c>
      <c r="O154" s="1">
        <v>4</v>
      </c>
      <c r="P154" s="1">
        <v>5</v>
      </c>
      <c r="Q154" s="1">
        <v>5</v>
      </c>
      <c r="R154" s="1">
        <v>4</v>
      </c>
      <c r="S154" s="1">
        <v>4</v>
      </c>
      <c r="T154" s="1">
        <v>1</v>
      </c>
      <c r="U154" s="1">
        <v>1</v>
      </c>
      <c r="V154" s="1">
        <v>4</v>
      </c>
      <c r="W154" s="1">
        <v>5</v>
      </c>
      <c r="X154" s="1">
        <v>2</v>
      </c>
      <c r="Y154" s="1">
        <v>4</v>
      </c>
      <c r="Z154" s="1">
        <v>2</v>
      </c>
      <c r="AA154" s="1">
        <v>4</v>
      </c>
      <c r="AB154" s="1">
        <v>2</v>
      </c>
      <c r="AC154" s="1">
        <v>5</v>
      </c>
      <c r="AD154" s="1">
        <v>5</v>
      </c>
      <c r="AE154" s="1">
        <v>3</v>
      </c>
      <c r="AF154" s="1">
        <v>5</v>
      </c>
      <c r="AG154" s="1">
        <v>4</v>
      </c>
      <c r="AH154" s="1">
        <v>4</v>
      </c>
      <c r="AI154" s="1">
        <v>4</v>
      </c>
      <c r="AJ154" s="1">
        <v>1</v>
      </c>
      <c r="AK154" s="1">
        <v>5</v>
      </c>
      <c r="AL154" s="1">
        <v>4</v>
      </c>
      <c r="AM154" s="1">
        <v>1</v>
      </c>
      <c r="AN154" s="1">
        <v>4</v>
      </c>
      <c r="AO154" s="1">
        <v>5</v>
      </c>
      <c r="AP154" s="1">
        <v>4</v>
      </c>
      <c r="AQ154" s="1">
        <v>5</v>
      </c>
      <c r="AR154" s="1">
        <v>3</v>
      </c>
      <c r="AS154" s="1">
        <v>3</v>
      </c>
      <c r="AT154" s="1">
        <v>2</v>
      </c>
      <c r="AU154" s="1">
        <v>3</v>
      </c>
      <c r="AV154" s="1">
        <v>2</v>
      </c>
      <c r="AW154" s="1">
        <v>4</v>
      </c>
      <c r="AX154" s="1">
        <v>4</v>
      </c>
      <c r="AY154" s="1">
        <v>5</v>
      </c>
      <c r="AZ154" s="1">
        <v>4</v>
      </c>
      <c r="BA154" s="1">
        <v>4</v>
      </c>
      <c r="BB154" s="1">
        <v>1</v>
      </c>
      <c r="BC154" s="1">
        <v>2</v>
      </c>
      <c r="BD154" s="1">
        <v>4</v>
      </c>
      <c r="BE154" s="1" t="s">
        <v>4435</v>
      </c>
      <c r="BF154" s="1" t="s">
        <v>4436</v>
      </c>
      <c r="BG154" s="1" t="s">
        <v>4437</v>
      </c>
      <c r="BH154" s="1" t="s">
        <v>4438</v>
      </c>
      <c r="BI154" s="1" t="s">
        <v>4439</v>
      </c>
      <c r="BJ154" s="1" t="s">
        <v>4440</v>
      </c>
      <c r="BK154" s="1" t="s">
        <v>4441</v>
      </c>
      <c r="BL154" s="1" t="s">
        <v>4442</v>
      </c>
      <c r="BM154" s="1" t="s">
        <v>4443</v>
      </c>
      <c r="BN154" s="1" t="s">
        <v>4444</v>
      </c>
      <c r="BO154" s="1" t="s">
        <v>4445</v>
      </c>
      <c r="BP154" s="1" t="s">
        <v>4446</v>
      </c>
      <c r="BQ154" s="1" t="s">
        <v>4447</v>
      </c>
      <c r="BR154" s="1" t="s">
        <v>4448</v>
      </c>
      <c r="BS154" s="1" t="s">
        <v>4449</v>
      </c>
      <c r="BT154" s="1" t="s">
        <v>4450</v>
      </c>
      <c r="BU154" s="1" t="s">
        <v>4451</v>
      </c>
      <c r="BV154" s="1" t="s">
        <v>4452</v>
      </c>
      <c r="BW154" s="1" t="s">
        <v>4453</v>
      </c>
      <c r="BX154" s="1" t="s">
        <v>4454</v>
      </c>
      <c r="BY154" s="1" t="s">
        <v>4455</v>
      </c>
      <c r="BZ154" s="1" t="s">
        <v>4456</v>
      </c>
      <c r="CA154" s="1" t="s">
        <v>4457</v>
      </c>
      <c r="CB154" s="1" t="s">
        <v>4458</v>
      </c>
      <c r="CC154" s="1" t="s">
        <v>4459</v>
      </c>
      <c r="CD154" s="1" t="s">
        <v>4460</v>
      </c>
      <c r="CE154" s="1" t="s">
        <v>4461</v>
      </c>
      <c r="CF154" s="1" t="s">
        <v>4462</v>
      </c>
      <c r="CG154" s="1" t="s">
        <v>4463</v>
      </c>
    </row>
    <row r="155" spans="1:85" ht="12.75" x14ac:dyDescent="0.2">
      <c r="A155" s="14">
        <v>42010.676495254622</v>
      </c>
      <c r="B155" s="1">
        <v>4</v>
      </c>
      <c r="C155" s="1">
        <v>1</v>
      </c>
      <c r="D155" s="1">
        <v>1</v>
      </c>
      <c r="E155" s="1">
        <v>3</v>
      </c>
      <c r="F155" s="1">
        <v>5</v>
      </c>
      <c r="G155" s="1">
        <v>5</v>
      </c>
      <c r="H155" s="1">
        <v>5</v>
      </c>
      <c r="I155" s="1">
        <v>5</v>
      </c>
      <c r="J155" s="1">
        <v>5</v>
      </c>
      <c r="K155" s="1">
        <v>5</v>
      </c>
      <c r="L155" s="1">
        <v>5</v>
      </c>
      <c r="M155" s="1">
        <v>5</v>
      </c>
      <c r="N155" s="1">
        <v>3</v>
      </c>
      <c r="O155" s="1">
        <v>5</v>
      </c>
      <c r="P155" s="1">
        <v>3</v>
      </c>
      <c r="Q155" s="1">
        <v>3</v>
      </c>
      <c r="R155" s="1">
        <v>3</v>
      </c>
      <c r="S155" s="1">
        <v>5</v>
      </c>
      <c r="T155" s="1">
        <v>5</v>
      </c>
      <c r="U155" s="1">
        <v>3</v>
      </c>
      <c r="V155" s="1">
        <v>5</v>
      </c>
      <c r="W155" s="1">
        <v>4</v>
      </c>
      <c r="X155" s="1">
        <v>3</v>
      </c>
      <c r="Y155" s="1">
        <v>5</v>
      </c>
      <c r="Z155" s="1">
        <v>3</v>
      </c>
      <c r="AA155" s="1">
        <v>4</v>
      </c>
      <c r="AB155" s="1">
        <v>3</v>
      </c>
      <c r="AC155" s="1">
        <v>4</v>
      </c>
      <c r="AD155" s="1">
        <v>3</v>
      </c>
      <c r="AE155" s="1">
        <v>3</v>
      </c>
      <c r="AF155" s="1">
        <v>5</v>
      </c>
      <c r="AG155" s="1">
        <v>5</v>
      </c>
      <c r="AH155" s="1">
        <v>5</v>
      </c>
      <c r="AI155" s="1">
        <v>5</v>
      </c>
      <c r="AJ155" s="1">
        <v>4</v>
      </c>
      <c r="AK155" s="1">
        <v>1</v>
      </c>
      <c r="AL155" s="1">
        <v>3</v>
      </c>
      <c r="AM155" s="1">
        <v>3</v>
      </c>
      <c r="AN155" s="1">
        <v>5</v>
      </c>
      <c r="AO155" s="1">
        <v>3</v>
      </c>
      <c r="AP155" s="1">
        <v>5</v>
      </c>
      <c r="AQ155" s="1">
        <v>5</v>
      </c>
      <c r="AR155" s="1">
        <v>5</v>
      </c>
      <c r="AS155" s="1">
        <v>5</v>
      </c>
      <c r="AT155" s="1">
        <v>5</v>
      </c>
      <c r="AU155" s="1">
        <v>5</v>
      </c>
      <c r="AV155" s="1">
        <v>3</v>
      </c>
      <c r="AW155" s="1">
        <v>5</v>
      </c>
      <c r="AX155" s="1">
        <v>5</v>
      </c>
      <c r="AY155" s="1">
        <v>3</v>
      </c>
      <c r="AZ155" s="1">
        <v>4</v>
      </c>
      <c r="BA155" s="1">
        <v>5</v>
      </c>
      <c r="BB155" s="1">
        <v>5</v>
      </c>
      <c r="BC155" s="1">
        <v>2</v>
      </c>
      <c r="BD155" s="1">
        <v>5</v>
      </c>
      <c r="BE155" s="1" t="s">
        <v>4464</v>
      </c>
      <c r="BF155" s="1" t="s">
        <v>4465</v>
      </c>
      <c r="BG155" s="1" t="s">
        <v>4466</v>
      </c>
      <c r="BH155" s="1" t="s">
        <v>4467</v>
      </c>
      <c r="BI155" s="1" t="s">
        <v>4468</v>
      </c>
      <c r="BJ155" s="1" t="s">
        <v>4469</v>
      </c>
      <c r="BK155" s="1" t="s">
        <v>4470</v>
      </c>
      <c r="BL155" s="1" t="s">
        <v>4471</v>
      </c>
      <c r="BM155" s="1" t="s">
        <v>4472</v>
      </c>
      <c r="BN155" s="1" t="s">
        <v>4473</v>
      </c>
      <c r="BO155" s="1" t="s">
        <v>4474</v>
      </c>
      <c r="BP155" s="1" t="s">
        <v>4475</v>
      </c>
      <c r="BQ155" s="1" t="s">
        <v>4476</v>
      </c>
      <c r="BR155" s="1" t="s">
        <v>4477</v>
      </c>
      <c r="BS155" s="1" t="s">
        <v>4478</v>
      </c>
      <c r="BT155" s="1" t="s">
        <v>4479</v>
      </c>
      <c r="BU155" s="1" t="s">
        <v>4480</v>
      </c>
      <c r="BV155" s="1" t="s">
        <v>4481</v>
      </c>
      <c r="BW155" s="1" t="s">
        <v>4482</v>
      </c>
      <c r="BX155" s="1" t="s">
        <v>4483</v>
      </c>
      <c r="BY155" s="1" t="s">
        <v>4484</v>
      </c>
      <c r="BZ155" s="1" t="s">
        <v>4485</v>
      </c>
      <c r="CA155" s="1" t="s">
        <v>4486</v>
      </c>
      <c r="CB155" s="1" t="s">
        <v>4487</v>
      </c>
      <c r="CC155" s="1" t="s">
        <v>4488</v>
      </c>
      <c r="CD155" s="1" t="s">
        <v>4489</v>
      </c>
      <c r="CE155" s="1" t="s">
        <v>4490</v>
      </c>
      <c r="CF155" s="1" t="s">
        <v>4491</v>
      </c>
      <c r="CG155" s="1" t="s">
        <v>4492</v>
      </c>
    </row>
    <row r="156" spans="1:85" ht="12.75" x14ac:dyDescent="0.2">
      <c r="A156" s="14">
        <v>42010.68082219908</v>
      </c>
      <c r="B156" s="1">
        <v>3</v>
      </c>
      <c r="C156" s="1">
        <v>5</v>
      </c>
      <c r="D156" s="1">
        <v>3</v>
      </c>
      <c r="E156" s="1">
        <v>4</v>
      </c>
      <c r="F156" s="1">
        <v>4</v>
      </c>
      <c r="G156" s="1">
        <v>1</v>
      </c>
      <c r="H156" s="1">
        <v>5</v>
      </c>
      <c r="I156" s="1">
        <v>3</v>
      </c>
      <c r="J156" s="1">
        <v>5</v>
      </c>
      <c r="K156" s="1">
        <v>5</v>
      </c>
      <c r="L156" s="1">
        <v>3</v>
      </c>
      <c r="M156" s="1">
        <v>3</v>
      </c>
      <c r="N156" s="1">
        <v>2</v>
      </c>
      <c r="O156" s="1">
        <v>4</v>
      </c>
      <c r="P156" s="1">
        <v>4</v>
      </c>
      <c r="Q156" s="1">
        <v>3</v>
      </c>
      <c r="R156" s="1">
        <v>4</v>
      </c>
      <c r="S156" s="1">
        <v>5</v>
      </c>
      <c r="T156" s="1">
        <v>5</v>
      </c>
      <c r="U156" s="1">
        <v>5</v>
      </c>
      <c r="V156" s="1">
        <v>5</v>
      </c>
      <c r="W156" s="1">
        <v>5</v>
      </c>
      <c r="X156" s="1">
        <v>3</v>
      </c>
      <c r="Y156" s="1">
        <v>4</v>
      </c>
      <c r="Z156" s="1">
        <v>4</v>
      </c>
      <c r="AA156" s="1">
        <v>5</v>
      </c>
      <c r="AB156" s="1">
        <v>4</v>
      </c>
      <c r="AC156" s="1">
        <v>3</v>
      </c>
      <c r="AD156" s="1">
        <v>5</v>
      </c>
      <c r="AE156" s="1">
        <v>5</v>
      </c>
      <c r="AF156" s="1">
        <v>5</v>
      </c>
      <c r="AG156" s="1">
        <v>4</v>
      </c>
      <c r="AH156" s="1">
        <v>5</v>
      </c>
      <c r="AI156" s="1">
        <v>3</v>
      </c>
      <c r="AJ156" s="1">
        <v>2</v>
      </c>
      <c r="AK156" s="1">
        <v>5</v>
      </c>
      <c r="AL156" s="1">
        <v>4</v>
      </c>
      <c r="AM156" s="1">
        <v>5</v>
      </c>
      <c r="AN156" s="1">
        <v>5</v>
      </c>
      <c r="AO156" s="1">
        <v>2</v>
      </c>
      <c r="AP156" s="1">
        <v>5</v>
      </c>
      <c r="AQ156" s="1">
        <v>3</v>
      </c>
      <c r="AR156" s="1">
        <v>5</v>
      </c>
      <c r="AS156" s="1">
        <v>5</v>
      </c>
      <c r="AT156" s="1">
        <v>3</v>
      </c>
      <c r="AU156" s="1">
        <v>3</v>
      </c>
      <c r="AV156" s="1">
        <v>2</v>
      </c>
      <c r="AW156" s="1">
        <v>3</v>
      </c>
      <c r="AX156" s="1">
        <v>5</v>
      </c>
      <c r="AY156" s="1">
        <v>3</v>
      </c>
      <c r="AZ156" s="1">
        <v>3</v>
      </c>
      <c r="BA156" s="1">
        <v>5</v>
      </c>
      <c r="BB156" s="1">
        <v>5</v>
      </c>
      <c r="BC156" s="1">
        <v>5</v>
      </c>
      <c r="BD156" s="1">
        <v>5</v>
      </c>
      <c r="BE156" s="1" t="s">
        <v>4493</v>
      </c>
      <c r="BF156" s="1" t="s">
        <v>4494</v>
      </c>
      <c r="BG156" s="1" t="s">
        <v>4495</v>
      </c>
      <c r="BH156" s="1" t="s">
        <v>4496</v>
      </c>
      <c r="BI156" s="1" t="s">
        <v>4497</v>
      </c>
      <c r="BJ156" s="1" t="s">
        <v>4498</v>
      </c>
      <c r="BK156" s="1" t="s">
        <v>4499</v>
      </c>
      <c r="BL156" s="1" t="s">
        <v>4500</v>
      </c>
      <c r="BM156" s="1" t="s">
        <v>4501</v>
      </c>
      <c r="BN156" s="1" t="s">
        <v>4502</v>
      </c>
      <c r="BO156" s="1" t="s">
        <v>4503</v>
      </c>
      <c r="BP156" s="1" t="s">
        <v>4504</v>
      </c>
      <c r="BQ156" s="1" t="s">
        <v>4505</v>
      </c>
      <c r="BR156" s="1" t="s">
        <v>4506</v>
      </c>
      <c r="BS156" s="1" t="s">
        <v>4507</v>
      </c>
      <c r="BT156" s="1" t="s">
        <v>4508</v>
      </c>
      <c r="BU156" s="1" t="s">
        <v>4509</v>
      </c>
      <c r="BV156" s="1" t="s">
        <v>4510</v>
      </c>
      <c r="BW156" s="1" t="s">
        <v>4511</v>
      </c>
      <c r="BX156" s="1" t="s">
        <v>4512</v>
      </c>
      <c r="BY156" s="1" t="s">
        <v>4513</v>
      </c>
      <c r="BZ156" s="1" t="s">
        <v>4514</v>
      </c>
      <c r="CA156" s="1" t="s">
        <v>4515</v>
      </c>
      <c r="CB156" s="1" t="s">
        <v>4516</v>
      </c>
      <c r="CC156" s="1" t="s">
        <v>4517</v>
      </c>
      <c r="CD156" s="1" t="s">
        <v>4518</v>
      </c>
      <c r="CE156" s="1" t="s">
        <v>4519</v>
      </c>
      <c r="CF156" s="1" t="s">
        <v>4520</v>
      </c>
      <c r="CG156" s="1" t="s">
        <v>4521</v>
      </c>
    </row>
    <row r="157" spans="1:85" ht="12.75" x14ac:dyDescent="0.2">
      <c r="A157" s="14">
        <v>42010.682326979164</v>
      </c>
      <c r="B157" s="1">
        <v>2</v>
      </c>
      <c r="C157" s="1">
        <v>5</v>
      </c>
      <c r="D157" s="1">
        <v>1</v>
      </c>
      <c r="E157" s="1">
        <v>2</v>
      </c>
      <c r="F157" s="1">
        <v>5</v>
      </c>
      <c r="G157" s="1">
        <v>5</v>
      </c>
      <c r="H157" s="1">
        <v>5</v>
      </c>
      <c r="I157" s="1">
        <v>5</v>
      </c>
      <c r="J157" s="1">
        <v>2</v>
      </c>
      <c r="K157" s="1">
        <v>1</v>
      </c>
      <c r="L157" s="1">
        <v>2</v>
      </c>
      <c r="M157" s="1">
        <v>1</v>
      </c>
      <c r="N157" s="1">
        <v>2</v>
      </c>
      <c r="O157" s="1">
        <v>2</v>
      </c>
      <c r="P157" s="1">
        <v>5</v>
      </c>
      <c r="Q157" s="1">
        <v>2</v>
      </c>
      <c r="R157" s="1">
        <v>5</v>
      </c>
      <c r="S157" s="1">
        <v>5</v>
      </c>
      <c r="T157" s="1">
        <v>1</v>
      </c>
      <c r="U157" s="1">
        <v>2</v>
      </c>
      <c r="V157" s="1">
        <v>5</v>
      </c>
      <c r="W157" s="1">
        <v>5</v>
      </c>
      <c r="X157" s="1">
        <v>5</v>
      </c>
      <c r="Y157" s="1">
        <v>5</v>
      </c>
      <c r="Z157" s="1">
        <v>5</v>
      </c>
      <c r="AA157" s="1">
        <v>5</v>
      </c>
      <c r="AB157" s="1">
        <v>5</v>
      </c>
      <c r="AC157" s="1">
        <v>5</v>
      </c>
      <c r="AD157" s="1">
        <v>5</v>
      </c>
      <c r="AE157" s="1">
        <v>5</v>
      </c>
      <c r="AF157" s="1">
        <v>5</v>
      </c>
      <c r="AG157" s="1">
        <v>5</v>
      </c>
      <c r="AH157" s="1">
        <v>5</v>
      </c>
      <c r="AI157" s="1">
        <v>5</v>
      </c>
      <c r="AJ157" s="1">
        <v>5</v>
      </c>
      <c r="AK157" s="1">
        <v>5</v>
      </c>
      <c r="AL157" s="1">
        <v>1</v>
      </c>
      <c r="AM157" s="1">
        <v>4</v>
      </c>
      <c r="AN157" s="1">
        <v>4</v>
      </c>
      <c r="AO157" s="1">
        <v>5</v>
      </c>
      <c r="AP157" s="1">
        <v>5</v>
      </c>
      <c r="AQ157" s="1">
        <v>5</v>
      </c>
      <c r="AR157" s="1">
        <v>1</v>
      </c>
      <c r="AS157" s="1">
        <v>2</v>
      </c>
      <c r="AT157" s="1">
        <v>4</v>
      </c>
      <c r="AU157" s="1">
        <v>1</v>
      </c>
      <c r="AV157" s="1">
        <v>1</v>
      </c>
      <c r="AW157" s="1">
        <v>4</v>
      </c>
      <c r="AX157" s="1">
        <v>4</v>
      </c>
      <c r="AY157" s="1">
        <v>4</v>
      </c>
      <c r="AZ157" s="1">
        <v>5</v>
      </c>
      <c r="BA157" s="1">
        <v>4</v>
      </c>
      <c r="BB157" s="1">
        <v>1</v>
      </c>
      <c r="BC157" s="1">
        <v>4</v>
      </c>
      <c r="BD157" s="1">
        <v>5</v>
      </c>
      <c r="BE157" s="1" t="s">
        <v>4522</v>
      </c>
      <c r="BF157" s="1" t="s">
        <v>4523</v>
      </c>
      <c r="BG157" s="1" t="s">
        <v>4524</v>
      </c>
      <c r="BH157" s="1" t="s">
        <v>4525</v>
      </c>
      <c r="BI157" s="1" t="s">
        <v>4526</v>
      </c>
      <c r="BJ157" s="1" t="s">
        <v>4527</v>
      </c>
      <c r="BK157" s="1" t="s">
        <v>4528</v>
      </c>
      <c r="BL157" s="1" t="s">
        <v>4529</v>
      </c>
      <c r="BM157" s="1" t="s">
        <v>4530</v>
      </c>
      <c r="BN157" s="1" t="s">
        <v>4531</v>
      </c>
      <c r="BO157" s="1" t="s">
        <v>4532</v>
      </c>
      <c r="BP157" s="1" t="s">
        <v>4533</v>
      </c>
      <c r="BQ157" s="1" t="s">
        <v>4534</v>
      </c>
      <c r="BR157" s="1" t="s">
        <v>4535</v>
      </c>
      <c r="BS157" s="1" t="s">
        <v>4536</v>
      </c>
      <c r="BT157" s="1" t="s">
        <v>4537</v>
      </c>
      <c r="BU157" s="1" t="s">
        <v>4538</v>
      </c>
      <c r="BV157" s="1" t="s">
        <v>4539</v>
      </c>
      <c r="BW157" s="1" t="s">
        <v>4540</v>
      </c>
      <c r="BX157" s="1" t="s">
        <v>4541</v>
      </c>
      <c r="BY157" s="1" t="s">
        <v>4542</v>
      </c>
      <c r="BZ157" s="1" t="s">
        <v>4543</v>
      </c>
      <c r="CA157" s="1" t="s">
        <v>4544</v>
      </c>
      <c r="CB157" s="1" t="s">
        <v>4545</v>
      </c>
      <c r="CC157" s="1" t="s">
        <v>4546</v>
      </c>
      <c r="CD157" s="1" t="s">
        <v>4547</v>
      </c>
      <c r="CE157" s="1" t="s">
        <v>4548</v>
      </c>
      <c r="CF157" s="1" t="s">
        <v>4549</v>
      </c>
      <c r="CG157" s="1" t="s">
        <v>4550</v>
      </c>
    </row>
    <row r="158" spans="1:85" ht="12.75" x14ac:dyDescent="0.2">
      <c r="A158" s="14">
        <v>42010.689009606482</v>
      </c>
      <c r="B158" s="1">
        <v>3</v>
      </c>
      <c r="C158" s="1">
        <v>4</v>
      </c>
      <c r="D158" s="1">
        <v>3</v>
      </c>
      <c r="E158" s="1" t="s">
        <v>4551</v>
      </c>
      <c r="F158" s="1">
        <v>4</v>
      </c>
      <c r="G158" s="1" t="s">
        <v>4552</v>
      </c>
      <c r="H158" s="1">
        <v>3</v>
      </c>
      <c r="I158" s="1">
        <v>3</v>
      </c>
      <c r="J158" s="1" t="s">
        <v>4553</v>
      </c>
      <c r="K158" s="1">
        <v>3</v>
      </c>
      <c r="L158" s="1">
        <v>3</v>
      </c>
      <c r="M158" s="1" t="s">
        <v>4554</v>
      </c>
      <c r="N158" s="1">
        <v>3</v>
      </c>
      <c r="O158" s="1">
        <v>5</v>
      </c>
      <c r="P158" s="1">
        <v>2</v>
      </c>
      <c r="Q158" s="1">
        <v>2</v>
      </c>
      <c r="R158" s="1">
        <v>4</v>
      </c>
      <c r="S158" s="1">
        <v>5</v>
      </c>
      <c r="T158" s="1">
        <v>3</v>
      </c>
      <c r="U158" s="1">
        <v>3</v>
      </c>
      <c r="V158" s="1">
        <v>2</v>
      </c>
      <c r="W158" s="1">
        <v>4</v>
      </c>
      <c r="X158" s="1">
        <v>2</v>
      </c>
      <c r="Y158" s="1">
        <v>5</v>
      </c>
      <c r="Z158" s="1">
        <v>4</v>
      </c>
      <c r="AA158" s="1">
        <v>4</v>
      </c>
      <c r="AB158" s="1">
        <v>2</v>
      </c>
      <c r="AC158" s="1">
        <v>5</v>
      </c>
      <c r="AD158" s="1">
        <v>4</v>
      </c>
      <c r="AE158" s="1">
        <v>3</v>
      </c>
      <c r="AF158" s="1">
        <v>4</v>
      </c>
      <c r="AG158" s="1">
        <v>4</v>
      </c>
      <c r="AH158" s="1">
        <v>5</v>
      </c>
      <c r="AI158" s="1">
        <v>3</v>
      </c>
      <c r="AJ158" s="1">
        <v>4</v>
      </c>
      <c r="AK158" s="1">
        <v>4</v>
      </c>
      <c r="AL158" s="1">
        <v>2</v>
      </c>
      <c r="AM158" s="1">
        <v>1</v>
      </c>
      <c r="AN158" s="1">
        <v>5</v>
      </c>
      <c r="AO158" s="1">
        <v>3</v>
      </c>
      <c r="AP158" s="1">
        <v>4</v>
      </c>
      <c r="AQ158" s="1">
        <v>4</v>
      </c>
      <c r="AR158" s="1">
        <v>1</v>
      </c>
      <c r="AS158" s="1">
        <v>3</v>
      </c>
      <c r="AT158" s="1">
        <v>1</v>
      </c>
      <c r="AU158" s="1" t="s">
        <v>4555</v>
      </c>
      <c r="AV158" s="1">
        <v>2</v>
      </c>
      <c r="AW158" s="1">
        <v>4</v>
      </c>
      <c r="AX158" s="1">
        <v>2</v>
      </c>
      <c r="AY158" s="1" t="s">
        <v>4556</v>
      </c>
      <c r="AZ158" s="1">
        <v>4</v>
      </c>
      <c r="BA158" s="1">
        <v>5</v>
      </c>
      <c r="BB158" s="1">
        <v>5</v>
      </c>
      <c r="BC158" s="1">
        <v>2</v>
      </c>
      <c r="BD158" s="1">
        <v>3</v>
      </c>
      <c r="BE158" s="1" t="s">
        <v>4557</v>
      </c>
      <c r="BF158" s="1" t="s">
        <v>4558</v>
      </c>
      <c r="BG158" s="1" t="s">
        <v>4559</v>
      </c>
      <c r="BH158" s="1" t="s">
        <v>4560</v>
      </c>
      <c r="BI158" s="1" t="s">
        <v>4561</v>
      </c>
      <c r="BJ158" s="1" t="s">
        <v>4562</v>
      </c>
      <c r="BK158" s="1" t="s">
        <v>4563</v>
      </c>
      <c r="BL158" s="1" t="s">
        <v>4564</v>
      </c>
      <c r="BM158" s="1" t="s">
        <v>4565</v>
      </c>
      <c r="BN158" s="1" t="s">
        <v>4566</v>
      </c>
      <c r="BO158" s="1" t="s">
        <v>4567</v>
      </c>
      <c r="BP158" s="1" t="s">
        <v>4568</v>
      </c>
      <c r="BQ158" s="1" t="s">
        <v>4569</v>
      </c>
      <c r="BR158" s="1" t="s">
        <v>4570</v>
      </c>
      <c r="BS158" s="1" t="s">
        <v>4571</v>
      </c>
      <c r="BT158" s="1" t="s">
        <v>4572</v>
      </c>
      <c r="BU158" s="1" t="s">
        <v>4573</v>
      </c>
      <c r="BV158" s="1" t="s">
        <v>4574</v>
      </c>
      <c r="BX158" s="1" t="s">
        <v>4575</v>
      </c>
      <c r="BY158" s="1" t="s">
        <v>4576</v>
      </c>
      <c r="BZ158" s="1" t="s">
        <v>4577</v>
      </c>
      <c r="CA158" s="1" t="s">
        <v>4578</v>
      </c>
      <c r="CB158" s="1" t="s">
        <v>4579</v>
      </c>
      <c r="CC158" s="1" t="s">
        <v>4580</v>
      </c>
      <c r="CD158" s="1" t="s">
        <v>4581</v>
      </c>
      <c r="CE158" s="1" t="s">
        <v>4582</v>
      </c>
      <c r="CF158" s="1" t="s">
        <v>4583</v>
      </c>
      <c r="CG158" s="1" t="s">
        <v>4584</v>
      </c>
    </row>
    <row r="159" spans="1:85" ht="12.75" x14ac:dyDescent="0.2">
      <c r="A159" s="14">
        <v>42010.690614942127</v>
      </c>
      <c r="B159" s="1">
        <v>3</v>
      </c>
      <c r="C159" s="1">
        <v>2</v>
      </c>
      <c r="D159" s="1">
        <v>4</v>
      </c>
      <c r="E159" s="1">
        <v>4</v>
      </c>
      <c r="F159" s="1">
        <v>4</v>
      </c>
      <c r="G159" s="1">
        <v>2</v>
      </c>
      <c r="H159" s="1">
        <v>2</v>
      </c>
      <c r="I159" s="1">
        <v>2</v>
      </c>
      <c r="J159" s="1">
        <v>3</v>
      </c>
      <c r="K159" s="1">
        <v>4</v>
      </c>
      <c r="L159" s="1">
        <v>4</v>
      </c>
      <c r="M159" s="1">
        <v>3</v>
      </c>
      <c r="N159" s="1">
        <v>3</v>
      </c>
      <c r="O159" s="1">
        <v>3</v>
      </c>
      <c r="P159" s="1">
        <v>2</v>
      </c>
      <c r="Q159" s="1">
        <v>2</v>
      </c>
      <c r="R159" s="1">
        <v>3</v>
      </c>
      <c r="S159" s="1">
        <v>4</v>
      </c>
      <c r="T159" s="1">
        <v>4</v>
      </c>
      <c r="U159" s="1">
        <v>4</v>
      </c>
      <c r="V159" s="1">
        <v>3</v>
      </c>
      <c r="W159" s="1">
        <v>3</v>
      </c>
      <c r="X159" s="1">
        <v>4</v>
      </c>
      <c r="Y159" s="1">
        <v>5</v>
      </c>
      <c r="Z159" s="1">
        <v>5</v>
      </c>
      <c r="AA159" s="1">
        <v>4</v>
      </c>
      <c r="AB159" s="1">
        <v>4</v>
      </c>
      <c r="AC159" s="1">
        <v>4</v>
      </c>
      <c r="AD159" s="1">
        <v>4</v>
      </c>
      <c r="AE159" s="1">
        <v>3</v>
      </c>
      <c r="AF159" s="1">
        <v>4</v>
      </c>
      <c r="AG159" s="1">
        <v>4</v>
      </c>
      <c r="AH159" s="1">
        <v>3</v>
      </c>
      <c r="AI159" s="1">
        <v>3</v>
      </c>
      <c r="AJ159" s="1">
        <v>4</v>
      </c>
      <c r="AK159" s="1">
        <v>2</v>
      </c>
      <c r="AL159" s="1">
        <v>4</v>
      </c>
      <c r="AM159" s="1">
        <v>4</v>
      </c>
      <c r="AN159" s="1">
        <v>4</v>
      </c>
      <c r="AO159" s="1">
        <v>1</v>
      </c>
      <c r="AP159" s="1">
        <v>1</v>
      </c>
      <c r="AQ159" s="1">
        <v>1</v>
      </c>
      <c r="AR159" s="1">
        <v>2</v>
      </c>
      <c r="AS159" s="1">
        <v>4</v>
      </c>
      <c r="AT159" s="1">
        <v>4</v>
      </c>
      <c r="AU159" s="1">
        <v>2</v>
      </c>
      <c r="AV159" s="1">
        <v>2</v>
      </c>
      <c r="AW159" s="1">
        <v>2</v>
      </c>
      <c r="AX159" s="1">
        <v>2</v>
      </c>
      <c r="AY159" s="1">
        <v>2</v>
      </c>
      <c r="AZ159" s="1">
        <v>2</v>
      </c>
      <c r="BA159" s="1">
        <v>4</v>
      </c>
      <c r="BB159" s="1">
        <v>4</v>
      </c>
      <c r="BC159" s="1">
        <v>4</v>
      </c>
      <c r="BD159" s="1">
        <v>3</v>
      </c>
      <c r="BE159" s="1" t="s">
        <v>4585</v>
      </c>
      <c r="BF159" s="1" t="s">
        <v>4586</v>
      </c>
      <c r="BG159" s="1" t="s">
        <v>4587</v>
      </c>
      <c r="BH159" s="1" t="s">
        <v>4588</v>
      </c>
      <c r="BI159" s="1" t="s">
        <v>4589</v>
      </c>
      <c r="BJ159" s="1" t="s">
        <v>4590</v>
      </c>
      <c r="BK159" s="1" t="s">
        <v>4591</v>
      </c>
      <c r="BL159" s="1" t="s">
        <v>4592</v>
      </c>
      <c r="BM159" s="1" t="s">
        <v>4593</v>
      </c>
      <c r="BN159" s="1" t="s">
        <v>4594</v>
      </c>
      <c r="BO159" s="1" t="s">
        <v>4595</v>
      </c>
      <c r="BP159" s="1" t="s">
        <v>4596</v>
      </c>
      <c r="BQ159" s="1" t="s">
        <v>4597</v>
      </c>
      <c r="BR159" s="1" t="s">
        <v>4598</v>
      </c>
      <c r="BS159" s="1" t="s">
        <v>4599</v>
      </c>
      <c r="BT159" s="1" t="s">
        <v>4600</v>
      </c>
      <c r="BU159" s="1" t="s">
        <v>4601</v>
      </c>
      <c r="BV159" s="1" t="s">
        <v>4602</v>
      </c>
      <c r="BW159" s="1" t="s">
        <v>4603</v>
      </c>
      <c r="BX159" s="1" t="s">
        <v>4604</v>
      </c>
      <c r="BY159" s="1" t="s">
        <v>4605</v>
      </c>
      <c r="BZ159" s="1" t="s">
        <v>4606</v>
      </c>
      <c r="CA159" s="1" t="s">
        <v>4607</v>
      </c>
      <c r="CB159" s="1" t="s">
        <v>4608</v>
      </c>
      <c r="CC159" s="1" t="s">
        <v>4609</v>
      </c>
      <c r="CD159" s="1" t="s">
        <v>4610</v>
      </c>
      <c r="CF159" s="1" t="s">
        <v>4611</v>
      </c>
      <c r="CG159" s="1" t="s">
        <v>4612</v>
      </c>
    </row>
    <row r="160" spans="1:85" ht="12.75" x14ac:dyDescent="0.2">
      <c r="A160" s="14">
        <v>42010.693570810181</v>
      </c>
      <c r="B160" s="1">
        <v>1</v>
      </c>
      <c r="C160" s="1">
        <v>4</v>
      </c>
      <c r="D160" s="1">
        <v>1</v>
      </c>
      <c r="E160" s="1" t="s">
        <v>4613</v>
      </c>
      <c r="F160" s="1">
        <v>5</v>
      </c>
      <c r="G160" s="1">
        <v>3</v>
      </c>
      <c r="H160" s="1">
        <v>4</v>
      </c>
      <c r="I160" s="1">
        <v>2</v>
      </c>
      <c r="J160" s="1">
        <v>5</v>
      </c>
      <c r="K160" s="1">
        <v>5</v>
      </c>
      <c r="L160" s="1" t="s">
        <v>4614</v>
      </c>
      <c r="M160" s="1">
        <v>1</v>
      </c>
      <c r="N160" s="1">
        <v>4</v>
      </c>
      <c r="O160" s="1">
        <v>4</v>
      </c>
      <c r="P160" s="1">
        <v>3</v>
      </c>
      <c r="Q160" s="1">
        <v>3</v>
      </c>
      <c r="R160" s="1">
        <v>5</v>
      </c>
      <c r="S160" s="1">
        <v>1</v>
      </c>
      <c r="T160" s="1">
        <v>1</v>
      </c>
      <c r="U160" s="1">
        <v>4</v>
      </c>
      <c r="V160" s="1">
        <v>5</v>
      </c>
      <c r="W160" s="1">
        <v>1</v>
      </c>
      <c r="X160" s="1">
        <v>1</v>
      </c>
      <c r="Y160" s="1">
        <v>4</v>
      </c>
      <c r="Z160" s="1">
        <v>2</v>
      </c>
      <c r="AA160" s="1">
        <v>3</v>
      </c>
      <c r="AB160" s="1">
        <v>1</v>
      </c>
      <c r="AC160" s="1">
        <v>4</v>
      </c>
      <c r="AD160" s="1">
        <v>1</v>
      </c>
      <c r="AE160" s="1">
        <v>1</v>
      </c>
      <c r="AF160" s="1">
        <v>3</v>
      </c>
      <c r="AG160" s="1">
        <v>2</v>
      </c>
      <c r="AH160" s="1">
        <v>5</v>
      </c>
      <c r="AI160" s="1">
        <v>1</v>
      </c>
      <c r="AJ160" s="1">
        <v>3</v>
      </c>
      <c r="AK160" s="1">
        <v>5</v>
      </c>
      <c r="AL160" s="1">
        <v>2</v>
      </c>
      <c r="AM160" s="1">
        <v>1</v>
      </c>
      <c r="AN160" s="1">
        <v>5</v>
      </c>
      <c r="AO160" s="1">
        <v>5</v>
      </c>
      <c r="AP160" s="1">
        <v>5</v>
      </c>
      <c r="AQ160" s="1">
        <v>5</v>
      </c>
      <c r="AR160" s="1">
        <v>5</v>
      </c>
      <c r="AS160" s="1">
        <v>5</v>
      </c>
      <c r="AT160" s="1">
        <v>5</v>
      </c>
      <c r="AU160" s="1">
        <v>3</v>
      </c>
      <c r="AV160" s="1">
        <v>5</v>
      </c>
      <c r="AW160" s="1">
        <v>5</v>
      </c>
      <c r="AX160" s="1">
        <v>2</v>
      </c>
      <c r="AY160" s="1">
        <v>5</v>
      </c>
      <c r="AZ160" s="1">
        <v>5</v>
      </c>
      <c r="BA160" s="1">
        <v>3</v>
      </c>
      <c r="BB160" s="1">
        <v>2</v>
      </c>
      <c r="BC160" s="1">
        <v>4</v>
      </c>
      <c r="BD160" s="1">
        <v>5</v>
      </c>
      <c r="BE160" s="1" t="s">
        <v>4615</v>
      </c>
      <c r="BF160" s="1" t="s">
        <v>4616</v>
      </c>
      <c r="BG160" s="1" t="s">
        <v>4617</v>
      </c>
      <c r="BH160" s="1" t="s">
        <v>4618</v>
      </c>
      <c r="BI160" s="1" t="s">
        <v>4619</v>
      </c>
      <c r="BJ160" s="1" t="s">
        <v>4620</v>
      </c>
      <c r="BK160" s="1" t="s">
        <v>4621</v>
      </c>
      <c r="BL160" s="1" t="s">
        <v>4622</v>
      </c>
      <c r="BM160" s="1" t="s">
        <v>4623</v>
      </c>
      <c r="BN160" s="1" t="s">
        <v>4624</v>
      </c>
      <c r="BO160" s="1" t="s">
        <v>4625</v>
      </c>
      <c r="BP160" s="1" t="s">
        <v>4626</v>
      </c>
      <c r="BQ160" s="1" t="s">
        <v>4627</v>
      </c>
      <c r="BR160" s="1" t="s">
        <v>4628</v>
      </c>
      <c r="BS160" s="1" t="s">
        <v>4629</v>
      </c>
      <c r="BT160" s="1" t="s">
        <v>4630</v>
      </c>
      <c r="BU160" s="1" t="s">
        <v>4631</v>
      </c>
      <c r="BV160" s="1" t="s">
        <v>4632</v>
      </c>
      <c r="BW160" s="1" t="s">
        <v>4633</v>
      </c>
      <c r="BX160" s="1" t="s">
        <v>4634</v>
      </c>
      <c r="BY160" s="1" t="s">
        <v>4635</v>
      </c>
      <c r="BZ160" s="1" t="s">
        <v>4636</v>
      </c>
      <c r="CA160" s="1" t="s">
        <v>4637</v>
      </c>
      <c r="CB160" s="1" t="s">
        <v>4638</v>
      </c>
      <c r="CC160" s="1" t="s">
        <v>4639</v>
      </c>
      <c r="CD160" s="1" t="s">
        <v>4640</v>
      </c>
      <c r="CE160" s="1" t="s">
        <v>4641</v>
      </c>
      <c r="CF160" s="1" t="s">
        <v>4642</v>
      </c>
      <c r="CG160" s="1" t="s">
        <v>4643</v>
      </c>
    </row>
    <row r="161" spans="1:85" ht="12.75" x14ac:dyDescent="0.2">
      <c r="A161" s="14">
        <v>42010.694517581011</v>
      </c>
      <c r="B161" s="1">
        <v>5</v>
      </c>
      <c r="C161" s="1">
        <v>4</v>
      </c>
      <c r="D161" s="1">
        <v>4</v>
      </c>
      <c r="E161" s="1">
        <v>3</v>
      </c>
      <c r="F161" s="1">
        <v>5</v>
      </c>
      <c r="G161" s="1">
        <v>2</v>
      </c>
      <c r="H161" s="1">
        <v>4</v>
      </c>
      <c r="I161" s="1">
        <v>5</v>
      </c>
      <c r="J161" s="1">
        <v>5</v>
      </c>
      <c r="K161" s="1">
        <v>5</v>
      </c>
      <c r="L161" s="1">
        <v>4</v>
      </c>
      <c r="M161" s="1">
        <v>4</v>
      </c>
      <c r="N161" s="1">
        <v>4</v>
      </c>
      <c r="O161" s="1">
        <v>4</v>
      </c>
      <c r="P161" s="1">
        <v>5</v>
      </c>
      <c r="Q161" s="1">
        <v>4</v>
      </c>
      <c r="R161" s="1">
        <v>4</v>
      </c>
      <c r="S161" s="1">
        <v>5</v>
      </c>
      <c r="T161" s="1">
        <v>4</v>
      </c>
      <c r="U161" s="1">
        <v>4</v>
      </c>
      <c r="V161" s="1">
        <v>5</v>
      </c>
      <c r="W161" s="1">
        <v>5</v>
      </c>
      <c r="X161" s="1">
        <v>5</v>
      </c>
      <c r="Y161" s="1">
        <v>5</v>
      </c>
      <c r="Z161" s="1">
        <v>5</v>
      </c>
      <c r="AA161" s="1">
        <v>5</v>
      </c>
      <c r="AB161" s="1">
        <v>5</v>
      </c>
      <c r="AC161" s="1">
        <v>5</v>
      </c>
      <c r="AD161" s="1">
        <v>4</v>
      </c>
      <c r="AE161" s="1">
        <v>3</v>
      </c>
      <c r="AF161" s="1">
        <v>5</v>
      </c>
      <c r="AG161" s="1">
        <v>5</v>
      </c>
      <c r="AH161" s="1">
        <v>5</v>
      </c>
      <c r="AI161" s="1">
        <v>4</v>
      </c>
      <c r="AJ161" s="1">
        <v>5</v>
      </c>
      <c r="AK161" s="1">
        <v>5</v>
      </c>
      <c r="AL161" s="1">
        <v>4</v>
      </c>
      <c r="AM161" s="1">
        <v>3</v>
      </c>
      <c r="AN161" s="1">
        <v>5</v>
      </c>
      <c r="AO161" s="1">
        <v>3</v>
      </c>
      <c r="AP161" s="1">
        <v>5</v>
      </c>
      <c r="AQ161" s="1">
        <v>4</v>
      </c>
      <c r="AR161" s="1">
        <v>5</v>
      </c>
      <c r="AS161" s="1">
        <v>5</v>
      </c>
      <c r="AT161" s="1">
        <v>5</v>
      </c>
      <c r="AU161" s="1">
        <v>4</v>
      </c>
      <c r="AV161" s="1">
        <v>4</v>
      </c>
      <c r="AW161" s="1">
        <v>4</v>
      </c>
      <c r="AX161" s="1">
        <v>5</v>
      </c>
      <c r="AY161" s="1">
        <v>5</v>
      </c>
      <c r="AZ161" s="1">
        <v>4</v>
      </c>
      <c r="BA161" s="1">
        <v>5</v>
      </c>
      <c r="BB161" s="1">
        <v>4</v>
      </c>
      <c r="BC161" s="1">
        <v>4</v>
      </c>
      <c r="BD161" s="1">
        <v>5</v>
      </c>
      <c r="BE161" s="1" t="s">
        <v>4644</v>
      </c>
      <c r="BF161" s="1" t="s">
        <v>4645</v>
      </c>
      <c r="BG161" s="1" t="s">
        <v>4646</v>
      </c>
      <c r="BH161" s="1" t="s">
        <v>4647</v>
      </c>
      <c r="BI161" s="1" t="s">
        <v>4648</v>
      </c>
      <c r="BJ161" s="1" t="s">
        <v>4649</v>
      </c>
      <c r="BK161" s="1" t="s">
        <v>4650</v>
      </c>
      <c r="BL161" s="1" t="s">
        <v>4651</v>
      </c>
      <c r="BM161" s="1" t="s">
        <v>4652</v>
      </c>
      <c r="BN161" s="1" t="s">
        <v>4653</v>
      </c>
      <c r="BO161" s="1" t="s">
        <v>4654</v>
      </c>
      <c r="BP161" s="1" t="s">
        <v>4655</v>
      </c>
      <c r="BQ161" s="1" t="s">
        <v>4656</v>
      </c>
      <c r="BR161" s="1" t="s">
        <v>4657</v>
      </c>
      <c r="BS161" s="1" t="s">
        <v>4658</v>
      </c>
      <c r="BT161" s="1" t="s">
        <v>4659</v>
      </c>
      <c r="BU161" s="1" t="s">
        <v>4660</v>
      </c>
      <c r="BV161" s="1" t="s">
        <v>4661</v>
      </c>
      <c r="BW161" s="1" t="s">
        <v>4662</v>
      </c>
      <c r="BX161" s="1" t="s">
        <v>4663</v>
      </c>
      <c r="BY161" s="1" t="s">
        <v>4664</v>
      </c>
      <c r="BZ161" s="1" t="s">
        <v>4665</v>
      </c>
      <c r="CA161" s="1" t="s">
        <v>4666</v>
      </c>
      <c r="CB161" s="1" t="s">
        <v>4667</v>
      </c>
      <c r="CC161" s="1" t="s">
        <v>4668</v>
      </c>
      <c r="CD161" s="1" t="s">
        <v>4669</v>
      </c>
      <c r="CE161" s="1" t="s">
        <v>4670</v>
      </c>
      <c r="CF161" s="1" t="s">
        <v>4671</v>
      </c>
      <c r="CG161" s="1" t="s">
        <v>4672</v>
      </c>
    </row>
    <row r="162" spans="1:85" ht="12.75" x14ac:dyDescent="0.2">
      <c r="A162" s="14">
        <v>42010.696714201389</v>
      </c>
      <c r="B162" s="1">
        <v>5</v>
      </c>
      <c r="C162" s="1">
        <v>2</v>
      </c>
      <c r="D162" s="1">
        <v>3</v>
      </c>
      <c r="E162" s="1">
        <v>3</v>
      </c>
      <c r="F162" s="1">
        <v>4</v>
      </c>
      <c r="G162" s="1">
        <v>4</v>
      </c>
      <c r="H162" s="1">
        <v>4</v>
      </c>
      <c r="I162" s="1">
        <v>3</v>
      </c>
      <c r="J162" s="1">
        <v>1</v>
      </c>
      <c r="K162" s="1">
        <v>2</v>
      </c>
      <c r="L162" s="1">
        <v>4</v>
      </c>
      <c r="M162" s="1">
        <v>1</v>
      </c>
      <c r="N162" s="1">
        <v>1</v>
      </c>
      <c r="O162" s="1">
        <v>4</v>
      </c>
      <c r="P162" s="1">
        <v>3</v>
      </c>
      <c r="Q162" s="1">
        <v>2</v>
      </c>
      <c r="R162" s="1">
        <v>2</v>
      </c>
      <c r="S162" s="1">
        <v>5</v>
      </c>
      <c r="T162" s="1">
        <v>1</v>
      </c>
      <c r="U162" s="1">
        <v>3</v>
      </c>
      <c r="V162" s="1">
        <v>4</v>
      </c>
      <c r="W162" s="1">
        <v>4</v>
      </c>
      <c r="X162" s="1">
        <v>4</v>
      </c>
      <c r="Y162" s="1">
        <v>3</v>
      </c>
      <c r="Z162" s="1">
        <v>4</v>
      </c>
      <c r="AA162" s="1">
        <v>4</v>
      </c>
      <c r="AB162" s="1">
        <v>3</v>
      </c>
      <c r="AC162" s="1">
        <v>4</v>
      </c>
      <c r="AD162" s="1">
        <v>1</v>
      </c>
      <c r="AE162" s="1">
        <v>2</v>
      </c>
      <c r="AF162" s="1">
        <v>4</v>
      </c>
      <c r="AG162" s="1">
        <v>3</v>
      </c>
      <c r="AH162" s="1">
        <v>3</v>
      </c>
      <c r="AI162" s="1">
        <v>1</v>
      </c>
      <c r="AJ162" s="1">
        <v>5</v>
      </c>
      <c r="AK162" s="1">
        <v>1</v>
      </c>
      <c r="AL162" s="1">
        <v>2</v>
      </c>
      <c r="AM162" s="1">
        <v>3</v>
      </c>
      <c r="AN162" s="1">
        <v>5</v>
      </c>
      <c r="AO162" s="1">
        <v>3</v>
      </c>
      <c r="AP162" s="1">
        <v>4</v>
      </c>
      <c r="AQ162" s="1">
        <v>3</v>
      </c>
      <c r="AR162" s="1">
        <v>4</v>
      </c>
      <c r="AS162" s="1">
        <v>2</v>
      </c>
      <c r="AT162" s="1">
        <v>1</v>
      </c>
      <c r="AU162" s="1">
        <v>2</v>
      </c>
      <c r="AV162" s="1">
        <v>1</v>
      </c>
      <c r="AW162" s="1">
        <v>4</v>
      </c>
      <c r="AX162" s="1">
        <v>2</v>
      </c>
      <c r="AY162" s="1">
        <v>1</v>
      </c>
      <c r="AZ162" s="1">
        <v>3</v>
      </c>
      <c r="BA162" s="1">
        <v>5</v>
      </c>
      <c r="BB162" s="1">
        <v>1</v>
      </c>
      <c r="BC162" s="1">
        <v>3</v>
      </c>
      <c r="BD162" s="1">
        <v>5</v>
      </c>
      <c r="BE162" s="1" t="s">
        <v>4673</v>
      </c>
      <c r="BF162" s="1" t="s">
        <v>4674</v>
      </c>
      <c r="BG162" s="1" t="s">
        <v>4675</v>
      </c>
      <c r="BH162" s="1" t="s">
        <v>4676</v>
      </c>
      <c r="BI162" s="1" t="s">
        <v>4677</v>
      </c>
      <c r="BJ162" s="1" t="s">
        <v>4678</v>
      </c>
      <c r="BK162" s="1" t="s">
        <v>4679</v>
      </c>
      <c r="BL162" s="1" t="s">
        <v>4680</v>
      </c>
      <c r="BM162" s="1" t="s">
        <v>4681</v>
      </c>
      <c r="BN162" s="1" t="s">
        <v>4682</v>
      </c>
      <c r="BO162" s="1" t="s">
        <v>4683</v>
      </c>
      <c r="BP162" s="1" t="s">
        <v>4684</v>
      </c>
      <c r="BQ162" s="1" t="s">
        <v>4685</v>
      </c>
      <c r="BR162" s="1" t="s">
        <v>4686</v>
      </c>
      <c r="BS162" s="1" t="s">
        <v>4687</v>
      </c>
      <c r="BT162" s="1" t="s">
        <v>4688</v>
      </c>
      <c r="BU162" s="1" t="s">
        <v>4689</v>
      </c>
      <c r="BV162" s="1" t="s">
        <v>4690</v>
      </c>
      <c r="BW162" s="1" t="s">
        <v>4691</v>
      </c>
      <c r="BX162" s="1" t="s">
        <v>4692</v>
      </c>
      <c r="BY162" s="1" t="s">
        <v>4693</v>
      </c>
      <c r="BZ162" s="1" t="s">
        <v>4694</v>
      </c>
      <c r="CA162" s="1" t="s">
        <v>4695</v>
      </c>
      <c r="CB162" s="1" t="s">
        <v>4696</v>
      </c>
      <c r="CC162" s="1" t="s">
        <v>4697</v>
      </c>
      <c r="CD162" s="1" t="s">
        <v>4698</v>
      </c>
      <c r="CE162" s="1" t="s">
        <v>4699</v>
      </c>
      <c r="CF162" s="1" t="s">
        <v>4700</v>
      </c>
      <c r="CG162" s="1" t="s">
        <v>4701</v>
      </c>
    </row>
    <row r="163" spans="1:85" ht="12.75" x14ac:dyDescent="0.2">
      <c r="A163" s="14">
        <v>42010.701487233797</v>
      </c>
      <c r="B163" s="1">
        <v>2</v>
      </c>
      <c r="C163" s="1">
        <v>3</v>
      </c>
      <c r="D163" s="1">
        <v>3</v>
      </c>
      <c r="E163" s="1">
        <v>2</v>
      </c>
      <c r="F163" s="1">
        <v>4</v>
      </c>
      <c r="G163" s="1">
        <v>3</v>
      </c>
      <c r="H163" s="1">
        <v>2</v>
      </c>
      <c r="I163" s="1">
        <v>3</v>
      </c>
      <c r="J163" s="1">
        <v>2</v>
      </c>
      <c r="K163" s="1">
        <v>2</v>
      </c>
      <c r="L163" s="1">
        <v>3</v>
      </c>
      <c r="M163" s="1">
        <v>2</v>
      </c>
      <c r="N163" s="1">
        <v>2</v>
      </c>
      <c r="O163" s="1">
        <v>4</v>
      </c>
      <c r="P163" s="1">
        <v>3</v>
      </c>
      <c r="Q163" s="1">
        <v>3</v>
      </c>
      <c r="R163" s="1">
        <v>4</v>
      </c>
      <c r="S163" s="1">
        <v>3</v>
      </c>
      <c r="T163" s="1">
        <v>2</v>
      </c>
      <c r="U163" s="1">
        <v>3</v>
      </c>
      <c r="V163" s="1">
        <v>2</v>
      </c>
      <c r="W163" s="1">
        <v>4</v>
      </c>
      <c r="X163" s="1">
        <v>2</v>
      </c>
      <c r="Y163" s="1">
        <v>3</v>
      </c>
      <c r="Z163" s="1">
        <v>3</v>
      </c>
      <c r="AA163" s="1">
        <v>4</v>
      </c>
      <c r="AB163" s="1">
        <v>4</v>
      </c>
      <c r="AC163" s="1">
        <v>1</v>
      </c>
      <c r="AD163" s="1">
        <v>3</v>
      </c>
      <c r="AE163" s="1">
        <v>2</v>
      </c>
      <c r="AF163" s="1">
        <v>4</v>
      </c>
      <c r="AG163" s="1">
        <v>3</v>
      </c>
      <c r="AH163" s="1">
        <v>3</v>
      </c>
      <c r="AI163" s="1">
        <v>4</v>
      </c>
      <c r="AJ163" s="1">
        <v>2</v>
      </c>
      <c r="AK163" s="1">
        <v>2</v>
      </c>
      <c r="AL163" s="1">
        <v>2</v>
      </c>
      <c r="AM163" s="1">
        <v>3</v>
      </c>
      <c r="AN163" s="1">
        <v>3</v>
      </c>
      <c r="AO163" s="1">
        <v>2</v>
      </c>
      <c r="AP163" s="1">
        <v>2</v>
      </c>
      <c r="AQ163" s="1">
        <v>3</v>
      </c>
      <c r="AR163" s="1">
        <v>2</v>
      </c>
      <c r="AS163" s="1">
        <v>2</v>
      </c>
      <c r="AT163" s="1">
        <v>4</v>
      </c>
      <c r="AU163" s="1">
        <v>2</v>
      </c>
      <c r="AV163" s="1">
        <v>2</v>
      </c>
      <c r="AW163" s="1">
        <v>4</v>
      </c>
      <c r="AX163" s="1">
        <v>3</v>
      </c>
      <c r="AY163" s="1">
        <v>2</v>
      </c>
      <c r="AZ163" s="1">
        <v>4</v>
      </c>
      <c r="BA163" s="1">
        <v>3</v>
      </c>
      <c r="BB163" s="1">
        <v>3</v>
      </c>
      <c r="BC163" s="1">
        <v>3</v>
      </c>
      <c r="BD163" s="1">
        <v>4</v>
      </c>
      <c r="BE163" s="1" t="s">
        <v>4702</v>
      </c>
      <c r="BF163" s="1" t="s">
        <v>4703</v>
      </c>
      <c r="BG163" s="1" t="s">
        <v>4704</v>
      </c>
      <c r="BH163" s="1" t="s">
        <v>4705</v>
      </c>
      <c r="BI163" s="1" t="s">
        <v>4706</v>
      </c>
      <c r="BJ163" s="1" t="s">
        <v>4707</v>
      </c>
      <c r="BK163" s="1" t="s">
        <v>4708</v>
      </c>
      <c r="BL163" s="1" t="s">
        <v>4709</v>
      </c>
      <c r="BM163" s="1" t="s">
        <v>4710</v>
      </c>
      <c r="BN163" s="1" t="s">
        <v>4711</v>
      </c>
      <c r="BO163" s="1" t="s">
        <v>4712</v>
      </c>
      <c r="BP163" s="1" t="s">
        <v>4713</v>
      </c>
      <c r="BQ163" s="1" t="s">
        <v>4714</v>
      </c>
      <c r="BR163" s="1" t="s">
        <v>4715</v>
      </c>
      <c r="BS163" s="1" t="s">
        <v>4716</v>
      </c>
      <c r="BT163" s="1" t="s">
        <v>4717</v>
      </c>
      <c r="BU163" s="1" t="s">
        <v>4718</v>
      </c>
      <c r="BV163" s="1" t="s">
        <v>4719</v>
      </c>
      <c r="BW163" s="1" t="s">
        <v>4720</v>
      </c>
      <c r="BX163" s="1" t="s">
        <v>4721</v>
      </c>
      <c r="BY163" s="1" t="s">
        <v>4722</v>
      </c>
      <c r="BZ163" s="1" t="s">
        <v>4723</v>
      </c>
      <c r="CA163" s="1" t="s">
        <v>4724</v>
      </c>
      <c r="CB163" s="1" t="s">
        <v>4725</v>
      </c>
      <c r="CC163" s="1" t="s">
        <v>4726</v>
      </c>
      <c r="CD163" s="1" t="s">
        <v>4727</v>
      </c>
      <c r="CE163" s="1" t="s">
        <v>4728</v>
      </c>
      <c r="CF163" s="1" t="s">
        <v>4729</v>
      </c>
      <c r="CG163" s="1" t="s">
        <v>4730</v>
      </c>
    </row>
    <row r="164" spans="1:85" ht="12.75" x14ac:dyDescent="0.2">
      <c r="A164" s="14">
        <v>42010.713665636576</v>
      </c>
      <c r="B164" s="1">
        <v>4</v>
      </c>
      <c r="C164" s="1">
        <v>4</v>
      </c>
      <c r="D164" s="1">
        <v>1</v>
      </c>
      <c r="E164" s="1">
        <v>5</v>
      </c>
      <c r="F164" s="1">
        <v>1</v>
      </c>
      <c r="G164" s="1">
        <v>1</v>
      </c>
      <c r="H164" s="1">
        <v>4</v>
      </c>
      <c r="I164" s="1">
        <v>1</v>
      </c>
      <c r="J164" s="1">
        <v>3</v>
      </c>
      <c r="K164" s="1">
        <v>4</v>
      </c>
      <c r="L164" s="1">
        <v>5</v>
      </c>
      <c r="M164" s="1">
        <v>1</v>
      </c>
      <c r="N164" s="1">
        <v>1</v>
      </c>
      <c r="O164" s="1">
        <v>2</v>
      </c>
      <c r="P164" s="1">
        <v>1</v>
      </c>
      <c r="Q164" s="1">
        <v>1</v>
      </c>
      <c r="R164" s="1">
        <v>2</v>
      </c>
      <c r="S164" s="1">
        <v>5</v>
      </c>
      <c r="T164" s="1">
        <v>5</v>
      </c>
      <c r="U164" s="1">
        <v>2</v>
      </c>
      <c r="V164" s="1">
        <v>4</v>
      </c>
      <c r="W164" s="1">
        <v>5</v>
      </c>
      <c r="X164" s="1">
        <v>5</v>
      </c>
      <c r="Y164" s="1">
        <v>1</v>
      </c>
      <c r="Z164" s="1">
        <v>4</v>
      </c>
      <c r="AA164" s="1">
        <v>1</v>
      </c>
      <c r="AB164" s="1">
        <v>5</v>
      </c>
      <c r="AC164" s="1">
        <v>1</v>
      </c>
      <c r="AD164" s="1">
        <v>5</v>
      </c>
      <c r="AE164" s="1">
        <v>1</v>
      </c>
      <c r="AF164" s="1">
        <v>5</v>
      </c>
      <c r="AG164" s="1">
        <v>5</v>
      </c>
      <c r="AH164" s="1">
        <v>5</v>
      </c>
      <c r="AI164" s="1">
        <v>3</v>
      </c>
      <c r="AJ164" s="1">
        <v>2</v>
      </c>
      <c r="AK164" s="1">
        <v>5</v>
      </c>
      <c r="AL164" s="1">
        <v>3</v>
      </c>
      <c r="AM164" s="1">
        <v>5</v>
      </c>
      <c r="AN164" s="1">
        <v>1</v>
      </c>
      <c r="AO164" s="1">
        <v>1</v>
      </c>
      <c r="AP164" s="1">
        <v>4</v>
      </c>
      <c r="AQ164" s="1">
        <v>1</v>
      </c>
      <c r="AR164" s="1">
        <v>3</v>
      </c>
      <c r="AS164" s="1">
        <v>4</v>
      </c>
      <c r="AT164" s="1">
        <v>5</v>
      </c>
      <c r="AU164" s="1">
        <v>1</v>
      </c>
      <c r="AV164" s="1">
        <v>2</v>
      </c>
      <c r="AW164" s="1">
        <v>2</v>
      </c>
      <c r="AX164" s="1">
        <v>1</v>
      </c>
      <c r="AY164" s="1">
        <v>1</v>
      </c>
      <c r="AZ164" s="1">
        <v>2</v>
      </c>
      <c r="BA164" s="1">
        <v>3</v>
      </c>
      <c r="BB164" s="1">
        <v>5</v>
      </c>
      <c r="BC164" s="1">
        <v>4</v>
      </c>
      <c r="BD164" s="1">
        <v>4</v>
      </c>
      <c r="BE164" s="1" t="s">
        <v>4731</v>
      </c>
      <c r="BF164" s="1" t="s">
        <v>4732</v>
      </c>
      <c r="BG164" s="1" t="s">
        <v>4733</v>
      </c>
      <c r="BH164" s="1" t="s">
        <v>4734</v>
      </c>
      <c r="BI164" s="1" t="s">
        <v>4735</v>
      </c>
      <c r="BJ164" s="1" t="s">
        <v>4736</v>
      </c>
      <c r="BK164" s="1" t="s">
        <v>4737</v>
      </c>
      <c r="BL164" s="1" t="s">
        <v>4738</v>
      </c>
      <c r="BM164" s="1" t="s">
        <v>4739</v>
      </c>
      <c r="BN164" s="1" t="s">
        <v>4740</v>
      </c>
      <c r="BO164" s="1" t="s">
        <v>4741</v>
      </c>
      <c r="BP164" s="1" t="s">
        <v>4742</v>
      </c>
      <c r="BQ164" s="1" t="s">
        <v>4743</v>
      </c>
      <c r="BR164" s="1" t="s">
        <v>4744</v>
      </c>
      <c r="BS164" s="1" t="s">
        <v>4745</v>
      </c>
      <c r="BT164" s="1" t="s">
        <v>4746</v>
      </c>
      <c r="BU164" s="1" t="s">
        <v>4747</v>
      </c>
      <c r="BV164" s="1" t="s">
        <v>4748</v>
      </c>
      <c r="BW164" s="1" t="s">
        <v>4749</v>
      </c>
      <c r="BX164" s="1" t="s">
        <v>4750</v>
      </c>
      <c r="BY164" s="1" t="s">
        <v>4751</v>
      </c>
      <c r="BZ164" s="1" t="s">
        <v>4752</v>
      </c>
      <c r="CA164" s="1" t="s">
        <v>4753</v>
      </c>
      <c r="CB164" s="1" t="s">
        <v>4754</v>
      </c>
      <c r="CC164" s="1" t="s">
        <v>4755</v>
      </c>
      <c r="CD164" s="1" t="s">
        <v>4756</v>
      </c>
      <c r="CE164" s="1" t="s">
        <v>4757</v>
      </c>
      <c r="CF164" s="1" t="s">
        <v>4758</v>
      </c>
      <c r="CG164" s="1" t="s">
        <v>4759</v>
      </c>
    </row>
    <row r="165" spans="1:85" ht="12.75" x14ac:dyDescent="0.2">
      <c r="A165" s="14">
        <v>42010.732927777775</v>
      </c>
      <c r="B165" s="1">
        <v>3</v>
      </c>
      <c r="C165" s="1">
        <v>5</v>
      </c>
      <c r="D165" s="1">
        <v>5</v>
      </c>
      <c r="E165" s="1">
        <v>4</v>
      </c>
      <c r="F165" s="1">
        <v>5</v>
      </c>
      <c r="G165" s="1">
        <v>4</v>
      </c>
      <c r="H165" s="1">
        <v>3</v>
      </c>
      <c r="I165" s="1">
        <v>4</v>
      </c>
      <c r="J165" s="1">
        <v>5</v>
      </c>
      <c r="K165" s="1">
        <v>2</v>
      </c>
      <c r="L165" s="1">
        <v>2</v>
      </c>
      <c r="M165" s="1">
        <v>4</v>
      </c>
      <c r="N165" s="1">
        <v>3</v>
      </c>
      <c r="O165" s="1">
        <v>4</v>
      </c>
      <c r="P165" s="1">
        <v>5</v>
      </c>
      <c r="Q165" s="1">
        <v>5</v>
      </c>
      <c r="R165" s="1">
        <v>2</v>
      </c>
      <c r="S165" s="1">
        <v>4</v>
      </c>
      <c r="T165" s="1">
        <v>1</v>
      </c>
      <c r="U165" s="1">
        <v>5</v>
      </c>
      <c r="V165" s="1">
        <v>5</v>
      </c>
      <c r="W165" s="1">
        <v>5</v>
      </c>
      <c r="X165" s="1">
        <v>3</v>
      </c>
      <c r="Y165" s="1">
        <v>4</v>
      </c>
      <c r="Z165" s="1">
        <v>5</v>
      </c>
      <c r="AA165" s="1">
        <v>4</v>
      </c>
      <c r="AB165" s="1">
        <v>3</v>
      </c>
      <c r="AC165" s="1">
        <v>5</v>
      </c>
      <c r="AD165" s="1">
        <v>3</v>
      </c>
      <c r="AE165" s="1">
        <v>1</v>
      </c>
      <c r="AF165" s="1">
        <v>2</v>
      </c>
      <c r="AG165" s="1">
        <v>2</v>
      </c>
      <c r="AH165" s="1">
        <v>5</v>
      </c>
      <c r="AI165" s="1">
        <v>2</v>
      </c>
      <c r="AJ165" s="1">
        <v>3</v>
      </c>
      <c r="AK165" s="1">
        <v>5</v>
      </c>
      <c r="AL165" s="1">
        <v>5</v>
      </c>
      <c r="AM165" s="1">
        <v>4</v>
      </c>
      <c r="AN165" s="1">
        <v>5</v>
      </c>
      <c r="AO165" s="1">
        <v>5</v>
      </c>
      <c r="AP165" s="1">
        <v>5</v>
      </c>
      <c r="AQ165" s="1">
        <v>5</v>
      </c>
      <c r="AR165" s="1">
        <v>5</v>
      </c>
      <c r="AS165" s="1">
        <v>2</v>
      </c>
      <c r="AT165" s="1">
        <v>3</v>
      </c>
      <c r="AU165" s="1">
        <v>4</v>
      </c>
      <c r="AV165" s="1">
        <v>1</v>
      </c>
      <c r="AW165" s="1">
        <v>5</v>
      </c>
      <c r="AX165" s="1">
        <v>5</v>
      </c>
      <c r="AY165" s="1">
        <v>5</v>
      </c>
      <c r="AZ165" s="1">
        <v>1</v>
      </c>
      <c r="BA165" s="1">
        <v>4</v>
      </c>
      <c r="BB165" s="1">
        <v>1</v>
      </c>
      <c r="BC165" s="1">
        <v>4</v>
      </c>
      <c r="BD165" s="1">
        <v>5</v>
      </c>
      <c r="BE165" s="1" t="s">
        <v>4760</v>
      </c>
      <c r="BF165" s="1" t="s">
        <v>4761</v>
      </c>
      <c r="BG165" s="1" t="s">
        <v>4762</v>
      </c>
      <c r="BH165" s="1" t="s">
        <v>4763</v>
      </c>
      <c r="BI165" s="1" t="s">
        <v>4764</v>
      </c>
      <c r="BJ165" s="1" t="s">
        <v>4765</v>
      </c>
      <c r="BK165" s="1" t="s">
        <v>4766</v>
      </c>
      <c r="BL165" s="1" t="s">
        <v>4767</v>
      </c>
      <c r="BM165" s="1" t="s">
        <v>4768</v>
      </c>
      <c r="BN165" s="1" t="s">
        <v>4769</v>
      </c>
      <c r="BO165" s="1" t="s">
        <v>4770</v>
      </c>
      <c r="BP165" s="1" t="s">
        <v>4771</v>
      </c>
      <c r="BQ165" s="1" t="s">
        <v>4772</v>
      </c>
      <c r="BR165" s="1" t="s">
        <v>4773</v>
      </c>
      <c r="BS165" s="1" t="s">
        <v>4774</v>
      </c>
      <c r="BT165" s="1" t="s">
        <v>4775</v>
      </c>
      <c r="BU165" s="1" t="s">
        <v>4776</v>
      </c>
      <c r="BV165" s="1" t="s">
        <v>4777</v>
      </c>
      <c r="BW165" s="1" t="s">
        <v>4778</v>
      </c>
      <c r="BX165" s="1" t="s">
        <v>4779</v>
      </c>
      <c r="BY165" s="1" t="s">
        <v>4780</v>
      </c>
      <c r="BZ165" s="1" t="s">
        <v>4781</v>
      </c>
      <c r="CA165" s="1" t="s">
        <v>4782</v>
      </c>
      <c r="CB165" s="1" t="s">
        <v>4783</v>
      </c>
      <c r="CC165" s="1" t="s">
        <v>4784</v>
      </c>
      <c r="CD165" s="1" t="s">
        <v>4785</v>
      </c>
      <c r="CE165" s="1" t="s">
        <v>4786</v>
      </c>
      <c r="CF165" s="1" t="s">
        <v>4787</v>
      </c>
      <c r="CG165" s="1" t="s">
        <v>4788</v>
      </c>
    </row>
    <row r="166" spans="1:85" ht="12.75" x14ac:dyDescent="0.2">
      <c r="A166" s="14">
        <v>42010.736013136571</v>
      </c>
      <c r="B166" s="1">
        <v>1</v>
      </c>
      <c r="C166" s="1">
        <v>3</v>
      </c>
      <c r="D166" s="1">
        <v>1</v>
      </c>
      <c r="E166" s="1">
        <v>1</v>
      </c>
      <c r="F166" s="1">
        <v>2</v>
      </c>
      <c r="G166" s="1">
        <v>1</v>
      </c>
      <c r="H166" s="1">
        <v>2</v>
      </c>
      <c r="I166" s="1">
        <v>2</v>
      </c>
      <c r="J166" s="1">
        <v>1</v>
      </c>
      <c r="K166" s="1">
        <v>3</v>
      </c>
      <c r="L166" s="1">
        <v>2</v>
      </c>
      <c r="M166" s="1">
        <v>3</v>
      </c>
      <c r="N166" s="1">
        <v>1</v>
      </c>
      <c r="O166" s="1">
        <v>1</v>
      </c>
      <c r="P166" s="1">
        <v>2</v>
      </c>
      <c r="Q166" s="1">
        <v>1</v>
      </c>
      <c r="R166" s="1">
        <v>1</v>
      </c>
      <c r="S166" s="1">
        <v>1</v>
      </c>
      <c r="T166" s="1">
        <v>1</v>
      </c>
      <c r="U166" s="1">
        <v>1</v>
      </c>
      <c r="V166" s="1">
        <v>3</v>
      </c>
      <c r="W166" s="1">
        <v>2</v>
      </c>
      <c r="X166" s="1">
        <v>1</v>
      </c>
      <c r="Y166" s="1">
        <v>1</v>
      </c>
      <c r="Z166" s="1">
        <v>1</v>
      </c>
      <c r="AA166" s="1">
        <v>1</v>
      </c>
      <c r="AB166" s="1">
        <v>1</v>
      </c>
      <c r="AC166" s="1">
        <v>1</v>
      </c>
      <c r="AD166" s="1">
        <v>1</v>
      </c>
      <c r="AE166" s="1">
        <v>1</v>
      </c>
      <c r="AF166" s="1">
        <v>1</v>
      </c>
      <c r="AG166" s="1">
        <v>1</v>
      </c>
      <c r="AH166" s="1">
        <v>3</v>
      </c>
      <c r="AI166" s="1">
        <v>1</v>
      </c>
      <c r="AJ166" s="1">
        <v>1</v>
      </c>
      <c r="AK166" s="1">
        <v>3</v>
      </c>
      <c r="AL166" s="1">
        <v>1</v>
      </c>
      <c r="AM166" s="1">
        <v>1</v>
      </c>
      <c r="AN166" s="1">
        <v>2</v>
      </c>
      <c r="AO166" s="1">
        <v>1</v>
      </c>
      <c r="AP166" s="1">
        <v>2</v>
      </c>
      <c r="AQ166" s="1">
        <v>2</v>
      </c>
      <c r="AR166" s="1">
        <v>1</v>
      </c>
      <c r="AS166" s="1">
        <v>3</v>
      </c>
      <c r="AT166" s="1">
        <v>2</v>
      </c>
      <c r="AU166" s="1">
        <v>3</v>
      </c>
      <c r="AV166" s="1">
        <v>1</v>
      </c>
      <c r="AW166" s="1">
        <v>1</v>
      </c>
      <c r="AX166" s="1">
        <v>2</v>
      </c>
      <c r="AY166" s="1">
        <v>1</v>
      </c>
      <c r="AZ166" s="1">
        <v>1</v>
      </c>
      <c r="BA166" s="1">
        <v>1</v>
      </c>
      <c r="BB166" s="1">
        <v>3</v>
      </c>
      <c r="BC166" s="1">
        <v>1</v>
      </c>
      <c r="BD166" s="1">
        <v>3</v>
      </c>
      <c r="BE166" s="1" t="s">
        <v>4789</v>
      </c>
      <c r="BF166" s="1" t="s">
        <v>4790</v>
      </c>
      <c r="BG166" s="1" t="s">
        <v>4791</v>
      </c>
      <c r="BH166" s="1" t="s">
        <v>4792</v>
      </c>
      <c r="BI166" s="1" t="s">
        <v>4793</v>
      </c>
      <c r="BJ166" s="1" t="s">
        <v>4794</v>
      </c>
      <c r="BK166" s="1" t="s">
        <v>4795</v>
      </c>
      <c r="BL166" s="1" t="s">
        <v>4796</v>
      </c>
      <c r="BM166" s="1" t="s">
        <v>4797</v>
      </c>
      <c r="BN166" s="1" t="s">
        <v>4798</v>
      </c>
      <c r="BO166" s="1" t="s">
        <v>4799</v>
      </c>
      <c r="BP166" s="1" t="s">
        <v>4800</v>
      </c>
      <c r="BQ166" s="1" t="s">
        <v>4801</v>
      </c>
      <c r="BR166" s="1" t="s">
        <v>4802</v>
      </c>
      <c r="BS166" s="1" t="s">
        <v>4803</v>
      </c>
      <c r="BT166" s="1" t="s">
        <v>4804</v>
      </c>
      <c r="BU166" s="1" t="s">
        <v>4805</v>
      </c>
      <c r="BV166" s="1" t="s">
        <v>4806</v>
      </c>
      <c r="BW166" s="1" t="s">
        <v>4807</v>
      </c>
      <c r="BX166" s="1" t="s">
        <v>4808</v>
      </c>
      <c r="BY166" s="1" t="s">
        <v>4809</v>
      </c>
      <c r="BZ166" s="1" t="s">
        <v>4810</v>
      </c>
      <c r="CA166" s="1" t="s">
        <v>4811</v>
      </c>
      <c r="CB166" s="1" t="s">
        <v>4812</v>
      </c>
      <c r="CC166" s="1" t="s">
        <v>4813</v>
      </c>
      <c r="CD166" s="1" t="s">
        <v>4814</v>
      </c>
      <c r="CE166" s="1" t="s">
        <v>4815</v>
      </c>
      <c r="CF166" s="1" t="s">
        <v>4816</v>
      </c>
      <c r="CG166" s="1" t="s">
        <v>4817</v>
      </c>
    </row>
    <row r="167" spans="1:85" ht="12.75" x14ac:dyDescent="0.2">
      <c r="A167" s="14">
        <v>42010.750006747687</v>
      </c>
      <c r="B167" s="1">
        <v>3</v>
      </c>
      <c r="C167" s="1">
        <v>5</v>
      </c>
      <c r="D167" s="1">
        <v>5</v>
      </c>
      <c r="E167" s="1">
        <v>1</v>
      </c>
      <c r="F167" s="1">
        <v>5</v>
      </c>
      <c r="G167" s="1">
        <v>4</v>
      </c>
      <c r="H167" s="1">
        <v>5</v>
      </c>
      <c r="I167" s="1">
        <v>3</v>
      </c>
      <c r="J167" s="1">
        <v>4</v>
      </c>
      <c r="K167" s="1">
        <v>4</v>
      </c>
      <c r="L167" s="1">
        <v>4</v>
      </c>
      <c r="M167" s="1">
        <v>3</v>
      </c>
      <c r="N167" s="1">
        <v>4</v>
      </c>
      <c r="O167" s="1">
        <v>4</v>
      </c>
      <c r="P167" s="1">
        <v>4</v>
      </c>
      <c r="Q167" s="1">
        <v>3</v>
      </c>
      <c r="R167" s="1">
        <v>4</v>
      </c>
      <c r="S167" s="1">
        <v>5</v>
      </c>
      <c r="T167" s="1">
        <v>2</v>
      </c>
      <c r="U167" s="1">
        <v>4</v>
      </c>
      <c r="V167" s="1">
        <v>5</v>
      </c>
      <c r="W167" s="1">
        <v>5</v>
      </c>
      <c r="X167" s="1">
        <v>4</v>
      </c>
      <c r="Y167" s="1">
        <v>4</v>
      </c>
      <c r="Z167" s="1">
        <v>5</v>
      </c>
      <c r="AA167" s="1">
        <v>5</v>
      </c>
      <c r="AB167" s="1">
        <v>4</v>
      </c>
      <c r="AC167" s="1">
        <v>4</v>
      </c>
      <c r="AD167" s="1">
        <v>4</v>
      </c>
      <c r="AE167" s="1">
        <v>3</v>
      </c>
      <c r="AF167" s="1">
        <v>5</v>
      </c>
      <c r="AG167" s="1">
        <v>4</v>
      </c>
      <c r="AH167" s="1">
        <v>5</v>
      </c>
      <c r="AI167" s="1">
        <v>4</v>
      </c>
      <c r="AJ167" s="1" t="s">
        <v>4818</v>
      </c>
      <c r="AK167" s="1">
        <v>5</v>
      </c>
      <c r="AL167" s="1">
        <v>5</v>
      </c>
      <c r="AM167" s="1" t="s">
        <v>4819</v>
      </c>
      <c r="AN167" s="1">
        <v>5</v>
      </c>
      <c r="AO167" s="1">
        <v>5</v>
      </c>
      <c r="AP167" s="1">
        <v>5</v>
      </c>
      <c r="AQ167" s="1">
        <v>4</v>
      </c>
      <c r="AR167" s="1">
        <v>4</v>
      </c>
      <c r="AS167" s="1">
        <v>5</v>
      </c>
      <c r="AT167" s="1">
        <v>4</v>
      </c>
      <c r="AU167" s="1">
        <v>3</v>
      </c>
      <c r="AV167" s="1">
        <v>4</v>
      </c>
      <c r="AW167" s="1">
        <v>4</v>
      </c>
      <c r="AX167" s="1">
        <v>5</v>
      </c>
      <c r="AY167" s="1">
        <v>4</v>
      </c>
      <c r="AZ167" s="1">
        <v>5</v>
      </c>
      <c r="BA167" s="1">
        <v>5</v>
      </c>
      <c r="BB167" s="1">
        <v>3</v>
      </c>
      <c r="BC167" s="1">
        <v>5</v>
      </c>
      <c r="BD167" s="1">
        <v>5</v>
      </c>
      <c r="BE167" s="1" t="s">
        <v>4820</v>
      </c>
      <c r="BF167" s="1" t="s">
        <v>4821</v>
      </c>
      <c r="BG167" s="1" t="s">
        <v>4822</v>
      </c>
      <c r="BH167" s="1" t="s">
        <v>4823</v>
      </c>
      <c r="BI167" s="1" t="s">
        <v>4824</v>
      </c>
      <c r="BJ167" s="1" t="s">
        <v>4825</v>
      </c>
      <c r="BK167" s="1" t="s">
        <v>4826</v>
      </c>
      <c r="BL167" s="1" t="s">
        <v>4827</v>
      </c>
      <c r="BM167" s="1" t="s">
        <v>4828</v>
      </c>
      <c r="BN167" s="1" t="s">
        <v>4829</v>
      </c>
      <c r="BO167" s="1" t="s">
        <v>4830</v>
      </c>
      <c r="BP167" s="1" t="s">
        <v>4831</v>
      </c>
      <c r="BQ167" s="1" t="s">
        <v>4832</v>
      </c>
      <c r="BR167" s="1" t="s">
        <v>4833</v>
      </c>
      <c r="BS167" s="1" t="s">
        <v>4834</v>
      </c>
      <c r="BT167" s="1" t="s">
        <v>4835</v>
      </c>
      <c r="BU167" s="1" t="s">
        <v>4836</v>
      </c>
      <c r="BV167" s="1" t="s">
        <v>4837</v>
      </c>
      <c r="BW167" s="1" t="s">
        <v>4838</v>
      </c>
      <c r="BX167" s="1" t="s">
        <v>4839</v>
      </c>
      <c r="BY167" s="1" t="s">
        <v>4840</v>
      </c>
      <c r="BZ167" s="1" t="s">
        <v>4841</v>
      </c>
      <c r="CA167" s="1" t="s">
        <v>4842</v>
      </c>
      <c r="CB167" s="1" t="s">
        <v>4843</v>
      </c>
      <c r="CC167" s="1" t="s">
        <v>4844</v>
      </c>
      <c r="CD167" s="1" t="s">
        <v>4845</v>
      </c>
      <c r="CE167" s="1" t="s">
        <v>4846</v>
      </c>
      <c r="CF167" s="1" t="s">
        <v>4847</v>
      </c>
      <c r="CG167" s="1" t="s">
        <v>4848</v>
      </c>
    </row>
    <row r="168" spans="1:85" ht="12.75" x14ac:dyDescent="0.2">
      <c r="A168" s="14">
        <v>42010.750929270835</v>
      </c>
      <c r="B168" s="1">
        <v>5</v>
      </c>
      <c r="C168" s="1">
        <v>3</v>
      </c>
      <c r="D168" s="1">
        <v>3</v>
      </c>
      <c r="E168" s="1">
        <v>4</v>
      </c>
      <c r="F168" s="1">
        <v>4</v>
      </c>
      <c r="G168" s="1">
        <v>3</v>
      </c>
      <c r="H168" s="1">
        <v>4</v>
      </c>
      <c r="I168" s="1">
        <v>3</v>
      </c>
      <c r="J168" s="1">
        <v>4</v>
      </c>
      <c r="K168" s="1">
        <v>5</v>
      </c>
      <c r="L168" s="1">
        <v>3</v>
      </c>
      <c r="M168" s="1">
        <v>3</v>
      </c>
      <c r="N168" s="1">
        <v>5</v>
      </c>
      <c r="O168" s="1">
        <v>4</v>
      </c>
      <c r="P168" s="1">
        <v>5</v>
      </c>
      <c r="Q168" s="1">
        <v>4</v>
      </c>
      <c r="R168" s="1">
        <v>3</v>
      </c>
      <c r="S168" s="1">
        <v>4</v>
      </c>
      <c r="T168" s="1">
        <v>3</v>
      </c>
      <c r="U168" s="1">
        <v>5</v>
      </c>
      <c r="V168" s="1">
        <v>5</v>
      </c>
      <c r="W168" s="1">
        <v>4</v>
      </c>
      <c r="X168" s="1">
        <v>4</v>
      </c>
      <c r="Y168" s="1">
        <v>4</v>
      </c>
      <c r="Z168" s="1">
        <v>3</v>
      </c>
      <c r="AA168" s="1">
        <v>4</v>
      </c>
      <c r="AB168" s="1">
        <v>4</v>
      </c>
      <c r="AC168" s="1">
        <v>3</v>
      </c>
      <c r="AD168" s="1">
        <v>4</v>
      </c>
      <c r="AE168" s="1">
        <v>3</v>
      </c>
      <c r="AF168" s="1">
        <v>4</v>
      </c>
      <c r="AG168" s="1">
        <v>4</v>
      </c>
      <c r="AH168" s="1">
        <v>4</v>
      </c>
      <c r="AI168" s="1">
        <v>4</v>
      </c>
      <c r="AJ168" s="1">
        <v>5</v>
      </c>
      <c r="AK168" s="1">
        <v>3</v>
      </c>
      <c r="AL168" s="1">
        <v>3</v>
      </c>
      <c r="AM168" s="1">
        <v>5</v>
      </c>
      <c r="AN168" s="1">
        <v>3</v>
      </c>
      <c r="AO168" s="1">
        <v>3</v>
      </c>
      <c r="AP168" s="1">
        <v>3</v>
      </c>
      <c r="AQ168" s="1">
        <v>3</v>
      </c>
      <c r="AR168" s="1">
        <v>3</v>
      </c>
      <c r="AS168" s="1">
        <v>5</v>
      </c>
      <c r="AT168" s="1">
        <v>3</v>
      </c>
      <c r="AU168" s="1">
        <v>3</v>
      </c>
      <c r="AV168" s="1">
        <v>4</v>
      </c>
      <c r="AW168" s="1">
        <v>4</v>
      </c>
      <c r="AX168" s="1">
        <v>4</v>
      </c>
      <c r="AY168" s="1">
        <v>3</v>
      </c>
      <c r="AZ168" s="1">
        <v>3</v>
      </c>
      <c r="BA168" s="1">
        <v>4</v>
      </c>
      <c r="BB168" s="1">
        <v>3</v>
      </c>
      <c r="BC168" s="1">
        <v>5</v>
      </c>
      <c r="BD168" s="1">
        <v>5</v>
      </c>
      <c r="BE168" s="1" t="s">
        <v>4849</v>
      </c>
      <c r="BF168" s="1" t="s">
        <v>4850</v>
      </c>
      <c r="BG168" s="1" t="s">
        <v>4851</v>
      </c>
      <c r="BH168" s="1" t="s">
        <v>4852</v>
      </c>
      <c r="BI168" s="1" t="s">
        <v>4853</v>
      </c>
      <c r="BJ168" s="1" t="s">
        <v>4854</v>
      </c>
      <c r="BK168" s="1" t="s">
        <v>4855</v>
      </c>
      <c r="BL168" s="1" t="s">
        <v>4856</v>
      </c>
      <c r="BM168" s="1" t="s">
        <v>4857</v>
      </c>
      <c r="BN168" s="1" t="s">
        <v>4858</v>
      </c>
      <c r="BO168" s="1" t="s">
        <v>4859</v>
      </c>
      <c r="BP168" s="1" t="s">
        <v>4860</v>
      </c>
      <c r="BQ168" s="1" t="s">
        <v>4861</v>
      </c>
      <c r="BR168" s="1" t="s">
        <v>4862</v>
      </c>
      <c r="BS168" s="1" t="s">
        <v>4863</v>
      </c>
      <c r="BT168" s="1" t="s">
        <v>4864</v>
      </c>
      <c r="BU168" s="1" t="s">
        <v>4865</v>
      </c>
      <c r="BV168" s="1" t="s">
        <v>4866</v>
      </c>
      <c r="BW168" s="1" t="s">
        <v>4867</v>
      </c>
      <c r="BX168" s="1" t="s">
        <v>4868</v>
      </c>
      <c r="BY168" s="1" t="s">
        <v>4869</v>
      </c>
      <c r="BZ168" s="1" t="s">
        <v>4870</v>
      </c>
      <c r="CA168" s="1" t="s">
        <v>4871</v>
      </c>
      <c r="CB168" s="1" t="s">
        <v>4872</v>
      </c>
      <c r="CC168" s="1" t="s">
        <v>4873</v>
      </c>
      <c r="CD168" s="1" t="s">
        <v>4874</v>
      </c>
      <c r="CE168" s="1" t="s">
        <v>4875</v>
      </c>
      <c r="CF168" s="1" t="s">
        <v>4876</v>
      </c>
      <c r="CG168" s="1" t="s">
        <v>4877</v>
      </c>
    </row>
    <row r="169" spans="1:85" ht="12.75" x14ac:dyDescent="0.2">
      <c r="A169" s="14">
        <v>42010.760602708338</v>
      </c>
      <c r="B169" s="1">
        <v>4</v>
      </c>
      <c r="C169" s="1">
        <v>5</v>
      </c>
      <c r="D169" s="1">
        <v>5</v>
      </c>
      <c r="E169" s="1">
        <v>3</v>
      </c>
      <c r="F169" s="1">
        <v>4</v>
      </c>
      <c r="G169" s="1">
        <v>5</v>
      </c>
      <c r="H169" s="1">
        <v>4</v>
      </c>
      <c r="I169" s="1">
        <v>2</v>
      </c>
      <c r="J169" s="1">
        <v>5</v>
      </c>
      <c r="K169" s="1">
        <v>4</v>
      </c>
      <c r="L169" s="1">
        <v>2</v>
      </c>
      <c r="M169" s="1">
        <v>5</v>
      </c>
      <c r="N169" s="1">
        <v>5</v>
      </c>
      <c r="O169" s="1">
        <v>5</v>
      </c>
      <c r="P169" s="1">
        <v>5</v>
      </c>
      <c r="Q169" s="1">
        <v>5</v>
      </c>
      <c r="R169" s="1">
        <v>5</v>
      </c>
      <c r="S169" s="1">
        <v>4</v>
      </c>
      <c r="T169" s="1">
        <v>3</v>
      </c>
      <c r="U169" s="1">
        <v>4</v>
      </c>
      <c r="V169" s="1">
        <v>5</v>
      </c>
      <c r="W169" s="1">
        <v>5</v>
      </c>
      <c r="X169" s="1">
        <v>4</v>
      </c>
      <c r="Y169" s="1">
        <v>5</v>
      </c>
      <c r="Z169" s="1">
        <v>4</v>
      </c>
      <c r="AA169" s="1">
        <v>4</v>
      </c>
      <c r="AB169" s="1">
        <v>5</v>
      </c>
      <c r="AC169" s="1">
        <v>5</v>
      </c>
      <c r="AD169" s="1">
        <v>4</v>
      </c>
      <c r="AE169" s="1">
        <v>4</v>
      </c>
      <c r="AF169" s="1">
        <v>5</v>
      </c>
      <c r="AG169" s="1">
        <v>4</v>
      </c>
      <c r="AH169" s="1">
        <v>4</v>
      </c>
      <c r="AI169" s="1">
        <v>3</v>
      </c>
      <c r="AJ169" s="1">
        <v>4</v>
      </c>
      <c r="AK169" s="1">
        <v>3</v>
      </c>
      <c r="AL169" s="1">
        <v>4</v>
      </c>
      <c r="AM169" s="1">
        <v>2</v>
      </c>
      <c r="AN169" s="1">
        <v>5</v>
      </c>
      <c r="AO169" s="1">
        <v>4</v>
      </c>
      <c r="AP169" s="1">
        <v>5</v>
      </c>
      <c r="AQ169" s="1">
        <v>5</v>
      </c>
      <c r="AR169" s="1">
        <v>4</v>
      </c>
      <c r="AS169" s="1">
        <v>4</v>
      </c>
      <c r="AT169" s="1">
        <v>4</v>
      </c>
      <c r="AU169" s="1">
        <v>4</v>
      </c>
      <c r="AV169" s="1">
        <v>2</v>
      </c>
      <c r="AW169" s="1">
        <v>3</v>
      </c>
      <c r="AX169" s="1">
        <v>4</v>
      </c>
      <c r="AY169" s="1">
        <v>4</v>
      </c>
      <c r="AZ169" s="1">
        <v>3</v>
      </c>
      <c r="BA169" s="1">
        <v>4</v>
      </c>
      <c r="BB169" s="1">
        <v>4</v>
      </c>
      <c r="BC169" s="1">
        <v>5</v>
      </c>
      <c r="BD169" s="1">
        <v>3</v>
      </c>
      <c r="BE169" s="1" t="s">
        <v>4878</v>
      </c>
      <c r="BF169" s="1" t="s">
        <v>4879</v>
      </c>
      <c r="BG169" s="1" t="s">
        <v>4880</v>
      </c>
      <c r="BH169" s="1" t="s">
        <v>4881</v>
      </c>
      <c r="BI169" s="1" t="s">
        <v>4882</v>
      </c>
      <c r="BJ169" s="1" t="s">
        <v>4883</v>
      </c>
      <c r="BK169" s="1" t="s">
        <v>4884</v>
      </c>
      <c r="BL169" s="1" t="s">
        <v>4885</v>
      </c>
      <c r="BM169" s="1" t="s">
        <v>4886</v>
      </c>
      <c r="BN169" s="1" t="s">
        <v>4887</v>
      </c>
      <c r="BO169" s="1" t="s">
        <v>4888</v>
      </c>
      <c r="BP169" s="1" t="s">
        <v>4889</v>
      </c>
      <c r="BQ169" s="1" t="s">
        <v>4890</v>
      </c>
      <c r="BR169" s="1" t="s">
        <v>4891</v>
      </c>
      <c r="BS169" s="1" t="s">
        <v>4892</v>
      </c>
      <c r="BT169" s="1" t="s">
        <v>4893</v>
      </c>
      <c r="BU169" s="1" t="s">
        <v>4894</v>
      </c>
      <c r="BV169" s="1" t="s">
        <v>4895</v>
      </c>
      <c r="BW169" s="1" t="s">
        <v>4896</v>
      </c>
      <c r="BX169" s="1" t="s">
        <v>4897</v>
      </c>
      <c r="BY169" s="1" t="s">
        <v>4898</v>
      </c>
      <c r="BZ169" s="1" t="s">
        <v>4899</v>
      </c>
      <c r="CA169" s="1" t="s">
        <v>4900</v>
      </c>
      <c r="CB169" s="1" t="s">
        <v>4901</v>
      </c>
      <c r="CC169" s="1" t="s">
        <v>4902</v>
      </c>
      <c r="CD169" s="1" t="s">
        <v>4903</v>
      </c>
      <c r="CE169" s="1" t="s">
        <v>4904</v>
      </c>
      <c r="CF169" s="1" t="s">
        <v>4905</v>
      </c>
      <c r="CG169" s="1" t="s">
        <v>4906</v>
      </c>
    </row>
    <row r="170" spans="1:85" ht="12.75" x14ac:dyDescent="0.2">
      <c r="A170" s="14">
        <v>42010.767880115745</v>
      </c>
      <c r="B170" s="1">
        <v>1</v>
      </c>
      <c r="C170" s="1">
        <v>5</v>
      </c>
      <c r="D170" s="1">
        <v>1</v>
      </c>
      <c r="E170" s="1" t="s">
        <v>4907</v>
      </c>
      <c r="F170" s="1">
        <v>5</v>
      </c>
      <c r="G170" s="1">
        <v>1</v>
      </c>
      <c r="H170" s="1">
        <v>3</v>
      </c>
      <c r="I170" s="1">
        <v>5</v>
      </c>
      <c r="J170" s="1" t="s">
        <v>4908</v>
      </c>
      <c r="K170" s="1" t="s">
        <v>4909</v>
      </c>
      <c r="L170" s="1">
        <v>3</v>
      </c>
      <c r="M170" s="1" t="s">
        <v>4910</v>
      </c>
      <c r="N170" s="1">
        <v>1</v>
      </c>
      <c r="O170" s="1">
        <v>1</v>
      </c>
      <c r="P170" s="1">
        <v>5</v>
      </c>
      <c r="Q170" s="1">
        <v>4</v>
      </c>
      <c r="R170" s="1">
        <v>1</v>
      </c>
      <c r="S170" s="1">
        <v>5</v>
      </c>
      <c r="T170" s="1">
        <v>1</v>
      </c>
      <c r="U170" s="1">
        <v>1</v>
      </c>
      <c r="V170" s="1">
        <v>5</v>
      </c>
      <c r="W170" s="1">
        <v>1</v>
      </c>
      <c r="X170" s="1">
        <v>1</v>
      </c>
      <c r="Y170" s="1">
        <v>1</v>
      </c>
      <c r="Z170" s="1">
        <v>1</v>
      </c>
      <c r="AA170" s="1">
        <v>1</v>
      </c>
      <c r="AB170" s="1">
        <v>1</v>
      </c>
      <c r="AC170" s="1">
        <v>1</v>
      </c>
      <c r="AD170" s="1">
        <v>1</v>
      </c>
      <c r="AE170" s="1">
        <v>1</v>
      </c>
      <c r="AF170" s="1">
        <v>1</v>
      </c>
      <c r="AG170" s="1">
        <v>1</v>
      </c>
      <c r="AH170" s="1">
        <v>5</v>
      </c>
      <c r="AI170" s="1">
        <v>5</v>
      </c>
      <c r="AJ170" s="1">
        <v>3</v>
      </c>
      <c r="AK170" s="1">
        <v>5</v>
      </c>
      <c r="AL170" s="1">
        <v>3</v>
      </c>
      <c r="AM170" s="1">
        <v>1</v>
      </c>
      <c r="AN170" s="1">
        <v>5</v>
      </c>
      <c r="AO170" s="1">
        <v>3</v>
      </c>
      <c r="AP170" s="1">
        <v>3</v>
      </c>
      <c r="AQ170" s="1">
        <v>5</v>
      </c>
      <c r="AR170" s="1">
        <v>3</v>
      </c>
      <c r="AS170" s="1">
        <v>5</v>
      </c>
      <c r="AT170" s="1">
        <v>3</v>
      </c>
      <c r="AU170" s="1">
        <v>3</v>
      </c>
      <c r="AV170" s="1">
        <v>1</v>
      </c>
      <c r="AW170" s="1">
        <v>1</v>
      </c>
      <c r="AX170" s="1">
        <v>3</v>
      </c>
      <c r="AY170" s="1">
        <v>1</v>
      </c>
      <c r="AZ170" s="1">
        <v>1</v>
      </c>
      <c r="BA170" s="1">
        <v>5</v>
      </c>
      <c r="BB170" s="1">
        <v>3</v>
      </c>
      <c r="BC170" s="1">
        <v>3</v>
      </c>
      <c r="BD170" s="1">
        <v>5</v>
      </c>
      <c r="BE170" s="1" t="s">
        <v>4911</v>
      </c>
      <c r="BF170" s="1" t="s">
        <v>4912</v>
      </c>
      <c r="BG170" s="1" t="s">
        <v>4913</v>
      </c>
      <c r="BH170" s="1" t="s">
        <v>4914</v>
      </c>
      <c r="BI170" s="1" t="s">
        <v>4915</v>
      </c>
      <c r="BJ170" s="1" t="s">
        <v>4916</v>
      </c>
      <c r="BK170" s="1" t="s">
        <v>4917</v>
      </c>
      <c r="BL170" s="1" t="s">
        <v>4918</v>
      </c>
      <c r="BM170" s="1" t="s">
        <v>4919</v>
      </c>
      <c r="BN170" s="1" t="s">
        <v>4920</v>
      </c>
      <c r="BO170" s="1" t="s">
        <v>4921</v>
      </c>
      <c r="BP170" s="1" t="s">
        <v>4922</v>
      </c>
      <c r="BQ170" s="1" t="s">
        <v>4923</v>
      </c>
      <c r="BR170" s="1" t="s">
        <v>4924</v>
      </c>
      <c r="BS170" s="1" t="s">
        <v>4925</v>
      </c>
      <c r="BT170" s="1" t="s">
        <v>4926</v>
      </c>
      <c r="BU170" s="1" t="s">
        <v>4927</v>
      </c>
      <c r="BV170" s="1" t="s">
        <v>4928</v>
      </c>
      <c r="BW170" s="1" t="s">
        <v>4929</v>
      </c>
      <c r="BX170" s="1" t="s">
        <v>4930</v>
      </c>
      <c r="BY170" s="1" t="s">
        <v>4931</v>
      </c>
      <c r="BZ170" s="1" t="s">
        <v>4932</v>
      </c>
      <c r="CA170" s="1" t="s">
        <v>4933</v>
      </c>
      <c r="CB170" s="1" t="s">
        <v>4934</v>
      </c>
      <c r="CC170" s="1" t="s">
        <v>4935</v>
      </c>
      <c r="CD170" s="1" t="s">
        <v>4936</v>
      </c>
      <c r="CE170" s="1" t="s">
        <v>4937</v>
      </c>
      <c r="CF170" s="1" t="s">
        <v>4938</v>
      </c>
      <c r="CG170" s="1" t="s">
        <v>4939</v>
      </c>
    </row>
    <row r="171" spans="1:85" ht="12.75" x14ac:dyDescent="0.2">
      <c r="A171" s="14">
        <v>42010.824953923613</v>
      </c>
      <c r="B171" s="1">
        <v>2</v>
      </c>
      <c r="C171" s="1">
        <v>4</v>
      </c>
      <c r="D171" s="1">
        <v>3</v>
      </c>
      <c r="E171" s="1">
        <v>4</v>
      </c>
      <c r="F171" s="1">
        <v>5</v>
      </c>
      <c r="G171" s="1">
        <v>1</v>
      </c>
      <c r="H171" s="1">
        <v>5</v>
      </c>
      <c r="I171" s="1">
        <v>2</v>
      </c>
      <c r="J171" s="1">
        <v>4</v>
      </c>
      <c r="K171" s="1">
        <v>4</v>
      </c>
      <c r="L171" s="1">
        <v>5</v>
      </c>
      <c r="M171" s="1">
        <v>4</v>
      </c>
      <c r="N171" s="1">
        <v>2</v>
      </c>
      <c r="O171" s="1">
        <v>2</v>
      </c>
      <c r="P171" s="1">
        <v>4</v>
      </c>
      <c r="Q171" s="1">
        <v>4</v>
      </c>
      <c r="R171" s="1">
        <v>1</v>
      </c>
      <c r="S171" s="1">
        <v>5</v>
      </c>
      <c r="T171" s="1">
        <v>2</v>
      </c>
      <c r="U171" s="1">
        <v>4</v>
      </c>
      <c r="V171" s="1">
        <v>5</v>
      </c>
      <c r="W171" s="1">
        <v>4</v>
      </c>
      <c r="X171" s="1">
        <v>4</v>
      </c>
      <c r="Y171" s="1">
        <v>4</v>
      </c>
      <c r="Z171" s="1">
        <v>4</v>
      </c>
      <c r="AA171" s="1">
        <v>4</v>
      </c>
      <c r="AB171" s="1">
        <v>3</v>
      </c>
      <c r="AC171" s="1">
        <v>5</v>
      </c>
      <c r="AD171" s="1">
        <v>5</v>
      </c>
      <c r="AE171" s="1">
        <v>4</v>
      </c>
      <c r="AF171" s="1">
        <v>5</v>
      </c>
      <c r="AG171" s="1">
        <v>5</v>
      </c>
      <c r="AH171" s="1">
        <v>5</v>
      </c>
      <c r="AI171" s="1">
        <v>4</v>
      </c>
      <c r="AJ171" s="1">
        <v>2</v>
      </c>
      <c r="AK171" s="1">
        <v>4</v>
      </c>
      <c r="AL171" s="1">
        <v>3</v>
      </c>
      <c r="AM171" s="1">
        <v>4</v>
      </c>
      <c r="AN171" s="1">
        <v>5</v>
      </c>
      <c r="AO171" s="1">
        <v>1</v>
      </c>
      <c r="AP171" s="1">
        <v>5</v>
      </c>
      <c r="AQ171" s="1">
        <v>2</v>
      </c>
      <c r="AR171" s="1">
        <v>4</v>
      </c>
      <c r="AS171" s="1">
        <v>4</v>
      </c>
      <c r="AT171" s="1">
        <v>5</v>
      </c>
      <c r="AU171" s="1">
        <v>5</v>
      </c>
      <c r="AV171" s="1">
        <v>2</v>
      </c>
      <c r="AW171" s="1">
        <v>2</v>
      </c>
      <c r="AX171" s="1">
        <v>4</v>
      </c>
      <c r="AY171" s="1">
        <v>3</v>
      </c>
      <c r="AZ171" s="1">
        <v>1</v>
      </c>
      <c r="BA171" s="1">
        <v>5</v>
      </c>
      <c r="BB171" s="1">
        <v>1</v>
      </c>
      <c r="BC171" s="1">
        <v>2</v>
      </c>
      <c r="BD171" s="1">
        <v>5</v>
      </c>
      <c r="BE171" s="1" t="s">
        <v>4940</v>
      </c>
      <c r="BF171" s="1" t="s">
        <v>4941</v>
      </c>
      <c r="BG171" s="1" t="s">
        <v>4942</v>
      </c>
      <c r="BH171" s="1" t="s">
        <v>4943</v>
      </c>
      <c r="BI171" s="1" t="s">
        <v>4944</v>
      </c>
      <c r="BJ171" s="1" t="s">
        <v>4945</v>
      </c>
      <c r="BK171" s="1" t="s">
        <v>4946</v>
      </c>
      <c r="BL171" s="1" t="s">
        <v>4947</v>
      </c>
      <c r="BM171" s="1" t="s">
        <v>4948</v>
      </c>
      <c r="BN171" s="1" t="s">
        <v>4949</v>
      </c>
      <c r="BO171" s="1" t="s">
        <v>4950</v>
      </c>
      <c r="BP171" s="1" t="s">
        <v>4951</v>
      </c>
      <c r="BQ171" s="1" t="s">
        <v>4952</v>
      </c>
      <c r="BR171" s="1" t="s">
        <v>4953</v>
      </c>
      <c r="BS171" s="1" t="s">
        <v>4954</v>
      </c>
      <c r="BT171" s="1" t="s">
        <v>4955</v>
      </c>
      <c r="BU171" s="1" t="s">
        <v>4956</v>
      </c>
      <c r="BV171" s="1" t="s">
        <v>4957</v>
      </c>
      <c r="BW171" s="1" t="s">
        <v>4958</v>
      </c>
      <c r="BX171" s="1" t="s">
        <v>4959</v>
      </c>
      <c r="BY171" s="1" t="s">
        <v>4960</v>
      </c>
      <c r="BZ171" s="1" t="s">
        <v>4961</v>
      </c>
      <c r="CA171" s="1" t="s">
        <v>4962</v>
      </c>
      <c r="CB171" s="1" t="s">
        <v>4963</v>
      </c>
      <c r="CC171" s="1" t="s">
        <v>4964</v>
      </c>
      <c r="CD171" s="1" t="s">
        <v>4965</v>
      </c>
      <c r="CE171" s="1" t="s">
        <v>4966</v>
      </c>
      <c r="CF171" s="1" t="s">
        <v>4967</v>
      </c>
      <c r="CG171" s="1" t="s">
        <v>4968</v>
      </c>
    </row>
    <row r="172" spans="1:85" ht="12.75" x14ac:dyDescent="0.2">
      <c r="A172" s="14">
        <v>42010.862230983796</v>
      </c>
      <c r="B172" s="1">
        <v>4</v>
      </c>
      <c r="C172" s="1">
        <v>5</v>
      </c>
      <c r="D172" s="1">
        <v>3</v>
      </c>
      <c r="E172" s="1">
        <v>4</v>
      </c>
      <c r="F172" s="1">
        <v>5</v>
      </c>
      <c r="G172" s="1">
        <v>1</v>
      </c>
      <c r="H172" s="1">
        <v>5</v>
      </c>
      <c r="I172" s="1">
        <v>5</v>
      </c>
      <c r="J172" s="1">
        <v>5</v>
      </c>
      <c r="K172" s="1">
        <v>5</v>
      </c>
      <c r="L172" s="1">
        <v>5</v>
      </c>
      <c r="M172" s="1">
        <v>4</v>
      </c>
      <c r="N172" s="1">
        <v>4</v>
      </c>
      <c r="O172" s="1">
        <v>4</v>
      </c>
      <c r="P172" s="1">
        <v>5</v>
      </c>
      <c r="Q172" s="1">
        <v>5</v>
      </c>
      <c r="R172" s="1">
        <v>4</v>
      </c>
      <c r="S172" s="1">
        <v>5</v>
      </c>
      <c r="T172" s="1">
        <v>4</v>
      </c>
      <c r="U172" s="1">
        <v>5</v>
      </c>
      <c r="V172" s="1">
        <v>5</v>
      </c>
      <c r="W172" s="1">
        <v>5</v>
      </c>
      <c r="X172" s="1">
        <v>2</v>
      </c>
      <c r="Y172" s="1">
        <v>5</v>
      </c>
      <c r="Z172" s="1">
        <v>2</v>
      </c>
      <c r="AA172" s="1">
        <v>5</v>
      </c>
      <c r="AB172" s="1">
        <v>2</v>
      </c>
      <c r="AC172" s="1">
        <v>3</v>
      </c>
      <c r="AD172" s="1">
        <v>2</v>
      </c>
      <c r="AE172" s="1" t="s">
        <v>4969</v>
      </c>
      <c r="AF172" s="1">
        <v>3</v>
      </c>
      <c r="AG172" s="1">
        <v>3</v>
      </c>
      <c r="AH172" s="1">
        <v>5</v>
      </c>
      <c r="AI172" s="1">
        <v>3</v>
      </c>
      <c r="AJ172" s="1">
        <v>4</v>
      </c>
      <c r="AK172" s="1">
        <v>5</v>
      </c>
      <c r="AL172" s="1">
        <v>4</v>
      </c>
      <c r="AM172" s="1">
        <v>4</v>
      </c>
      <c r="AN172" s="1">
        <v>5</v>
      </c>
      <c r="AO172" s="1">
        <v>2</v>
      </c>
      <c r="AP172" s="1">
        <v>5</v>
      </c>
      <c r="AQ172" s="1">
        <v>5</v>
      </c>
      <c r="AR172" s="1">
        <v>5</v>
      </c>
      <c r="AS172" s="1">
        <v>5</v>
      </c>
      <c r="AT172" s="1">
        <v>5</v>
      </c>
      <c r="AU172" s="1">
        <v>5</v>
      </c>
      <c r="AV172" s="1">
        <v>4</v>
      </c>
      <c r="AW172" s="1">
        <v>4</v>
      </c>
      <c r="AX172" s="1">
        <v>5</v>
      </c>
      <c r="AY172" s="1">
        <v>5</v>
      </c>
      <c r="AZ172" s="1">
        <v>4</v>
      </c>
      <c r="BA172" s="1">
        <v>5</v>
      </c>
      <c r="BB172" s="1">
        <v>4</v>
      </c>
      <c r="BC172" s="1">
        <v>5</v>
      </c>
      <c r="BD172" s="1">
        <v>5</v>
      </c>
      <c r="BE172" s="1" t="s">
        <v>4970</v>
      </c>
      <c r="BF172" s="1" t="s">
        <v>4971</v>
      </c>
      <c r="BG172" s="1" t="s">
        <v>4972</v>
      </c>
      <c r="BH172" s="1" t="s">
        <v>4973</v>
      </c>
      <c r="BI172" s="1" t="s">
        <v>4974</v>
      </c>
      <c r="BJ172" s="1" t="s">
        <v>4975</v>
      </c>
      <c r="BK172" s="1" t="s">
        <v>4976</v>
      </c>
      <c r="BL172" s="1" t="s">
        <v>4977</v>
      </c>
      <c r="BM172" s="1" t="s">
        <v>4978</v>
      </c>
      <c r="BN172" s="1" t="s">
        <v>4979</v>
      </c>
      <c r="BO172" s="1" t="s">
        <v>4980</v>
      </c>
      <c r="BP172" s="1" t="s">
        <v>4981</v>
      </c>
      <c r="BQ172" s="1" t="s">
        <v>4982</v>
      </c>
      <c r="BR172" s="1" t="s">
        <v>4983</v>
      </c>
      <c r="BS172" s="1" t="s">
        <v>4984</v>
      </c>
      <c r="BT172" s="1" t="s">
        <v>4985</v>
      </c>
      <c r="BU172" s="1" t="s">
        <v>4986</v>
      </c>
      <c r="BV172" s="1" t="s">
        <v>4987</v>
      </c>
      <c r="BW172" s="1" t="s">
        <v>4988</v>
      </c>
      <c r="BX172" s="1" t="s">
        <v>4989</v>
      </c>
      <c r="BY172" s="1" t="s">
        <v>4990</v>
      </c>
      <c r="BZ172" s="1" t="s">
        <v>4991</v>
      </c>
      <c r="CA172" s="1" t="s">
        <v>4992</v>
      </c>
      <c r="CB172" s="1" t="s">
        <v>4993</v>
      </c>
      <c r="CD172" s="1" t="s">
        <v>4994</v>
      </c>
      <c r="CE172" s="1" t="s">
        <v>4995</v>
      </c>
      <c r="CF172" s="1" t="s">
        <v>4996</v>
      </c>
      <c r="CG172" s="1" t="s">
        <v>4997</v>
      </c>
    </row>
    <row r="173" spans="1:85" ht="12.75" x14ac:dyDescent="0.2">
      <c r="A173" s="14">
        <v>42010.909291481476</v>
      </c>
      <c r="B173" s="1">
        <v>2</v>
      </c>
      <c r="C173" s="1">
        <v>3</v>
      </c>
      <c r="D173" s="1">
        <v>3</v>
      </c>
      <c r="E173" s="1">
        <v>1</v>
      </c>
      <c r="F173" s="1">
        <v>5</v>
      </c>
      <c r="G173" s="1">
        <v>1</v>
      </c>
      <c r="H173" s="1">
        <v>1</v>
      </c>
      <c r="I173" s="1">
        <v>1</v>
      </c>
      <c r="J173" s="1">
        <v>3</v>
      </c>
      <c r="K173" s="1">
        <v>2</v>
      </c>
      <c r="L173" s="1">
        <v>1</v>
      </c>
      <c r="M173" s="1">
        <v>1</v>
      </c>
      <c r="N173" s="1">
        <v>1</v>
      </c>
      <c r="O173" s="1">
        <v>1</v>
      </c>
      <c r="P173" s="1">
        <v>2</v>
      </c>
      <c r="Q173" s="1">
        <v>1</v>
      </c>
      <c r="R173" s="1">
        <v>3</v>
      </c>
      <c r="S173" s="1">
        <v>5</v>
      </c>
      <c r="T173" s="1">
        <v>1</v>
      </c>
      <c r="U173" s="1">
        <v>2</v>
      </c>
      <c r="V173" s="1">
        <v>5</v>
      </c>
      <c r="W173" s="1">
        <v>3</v>
      </c>
      <c r="X173" s="1">
        <v>5</v>
      </c>
      <c r="Y173" s="1">
        <v>5</v>
      </c>
      <c r="Z173" s="1">
        <v>5</v>
      </c>
      <c r="AA173" s="1">
        <v>5</v>
      </c>
      <c r="AB173" s="1">
        <v>5</v>
      </c>
      <c r="AC173" s="1">
        <v>2</v>
      </c>
      <c r="AD173" s="1">
        <v>2</v>
      </c>
      <c r="AE173" s="1">
        <v>3</v>
      </c>
      <c r="AF173" s="1">
        <v>3</v>
      </c>
      <c r="AG173" s="1">
        <v>2</v>
      </c>
      <c r="AH173" s="1">
        <v>4</v>
      </c>
      <c r="AI173" s="1">
        <v>5</v>
      </c>
      <c r="AJ173" s="1">
        <v>2</v>
      </c>
      <c r="AK173" s="1">
        <v>3</v>
      </c>
      <c r="AL173" s="1">
        <v>5</v>
      </c>
      <c r="AM173" s="1">
        <v>1</v>
      </c>
      <c r="AN173" s="1">
        <v>3</v>
      </c>
      <c r="AO173" s="1">
        <v>1</v>
      </c>
      <c r="AP173" s="1">
        <v>2</v>
      </c>
      <c r="AQ173" s="1">
        <v>1</v>
      </c>
      <c r="AR173" s="1">
        <v>1</v>
      </c>
      <c r="AS173" s="1">
        <v>3</v>
      </c>
      <c r="AT173" s="1">
        <v>2</v>
      </c>
      <c r="AU173" s="1">
        <v>1</v>
      </c>
      <c r="AV173" s="1">
        <v>1</v>
      </c>
      <c r="AW173" s="1">
        <v>1</v>
      </c>
      <c r="AX173" s="1">
        <v>2</v>
      </c>
      <c r="AY173" s="1">
        <v>1</v>
      </c>
      <c r="AZ173" s="1">
        <v>3</v>
      </c>
      <c r="BA173" s="1">
        <v>5</v>
      </c>
      <c r="BB173" s="1">
        <v>1</v>
      </c>
      <c r="BC173" s="1">
        <v>2</v>
      </c>
      <c r="BD173" s="1">
        <v>5</v>
      </c>
      <c r="BE173" s="1" t="s">
        <v>4998</v>
      </c>
      <c r="BF173" s="1" t="s">
        <v>4999</v>
      </c>
      <c r="BG173" s="1" t="s">
        <v>5000</v>
      </c>
      <c r="BH173" s="1" t="s">
        <v>5001</v>
      </c>
      <c r="BI173" s="1" t="s">
        <v>5002</v>
      </c>
      <c r="BJ173" s="1" t="s">
        <v>5003</v>
      </c>
      <c r="BK173" s="1" t="s">
        <v>5004</v>
      </c>
      <c r="BL173" s="1" t="s">
        <v>5005</v>
      </c>
      <c r="BM173" s="1" t="s">
        <v>5006</v>
      </c>
      <c r="BN173" s="1" t="s">
        <v>5007</v>
      </c>
      <c r="BO173" s="1" t="s">
        <v>5008</v>
      </c>
      <c r="BP173" s="1" t="s">
        <v>5009</v>
      </c>
      <c r="BQ173" s="1" t="s">
        <v>5010</v>
      </c>
      <c r="BR173" s="1" t="s">
        <v>5011</v>
      </c>
      <c r="BS173" s="1" t="s">
        <v>5012</v>
      </c>
      <c r="BT173" s="1" t="s">
        <v>5013</v>
      </c>
      <c r="BU173" s="1" t="s">
        <v>5014</v>
      </c>
      <c r="BY173" s="1" t="s">
        <v>5015</v>
      </c>
      <c r="BZ173" s="1" t="s">
        <v>5016</v>
      </c>
      <c r="CA173" s="1" t="s">
        <v>5017</v>
      </c>
      <c r="CB173" s="1" t="s">
        <v>5018</v>
      </c>
      <c r="CD173" s="1" t="s">
        <v>5019</v>
      </c>
      <c r="CE173" s="1" t="s">
        <v>5020</v>
      </c>
      <c r="CF173" s="1" t="s">
        <v>5021</v>
      </c>
      <c r="CG173" s="1" t="s">
        <v>5022</v>
      </c>
    </row>
    <row r="174" spans="1:85" ht="12.75" x14ac:dyDescent="0.2">
      <c r="A174" s="14">
        <v>42010.91263446759</v>
      </c>
      <c r="B174" s="1">
        <v>1</v>
      </c>
      <c r="C174" s="1">
        <v>5</v>
      </c>
      <c r="D174" s="1">
        <v>5</v>
      </c>
      <c r="E174" s="1">
        <v>5</v>
      </c>
      <c r="F174" s="1">
        <v>5</v>
      </c>
      <c r="G174" s="1">
        <v>5</v>
      </c>
      <c r="H174" s="1">
        <v>5</v>
      </c>
      <c r="I174" s="1">
        <v>1</v>
      </c>
      <c r="J174" s="1">
        <v>1</v>
      </c>
      <c r="K174" s="1">
        <v>5</v>
      </c>
      <c r="L174" s="1">
        <v>3</v>
      </c>
      <c r="M174" s="1">
        <v>1</v>
      </c>
      <c r="N174" s="1">
        <v>2</v>
      </c>
      <c r="O174" s="1">
        <v>5</v>
      </c>
      <c r="P174" s="1">
        <v>5</v>
      </c>
      <c r="Q174" s="1">
        <v>5</v>
      </c>
      <c r="R174" s="1">
        <v>2</v>
      </c>
      <c r="S174" s="1">
        <v>5</v>
      </c>
      <c r="T174" s="1">
        <v>1</v>
      </c>
      <c r="U174" s="1">
        <v>3</v>
      </c>
      <c r="V174" s="1">
        <v>5</v>
      </c>
      <c r="W174" s="1">
        <v>4</v>
      </c>
      <c r="X174" s="1">
        <v>2</v>
      </c>
      <c r="Y174" s="1">
        <v>4</v>
      </c>
      <c r="Z174" s="1">
        <v>4</v>
      </c>
      <c r="AA174" s="1">
        <v>3</v>
      </c>
      <c r="AB174" s="1">
        <v>2</v>
      </c>
      <c r="AC174" s="1">
        <v>3</v>
      </c>
      <c r="AD174" s="1">
        <v>2</v>
      </c>
      <c r="AE174" s="1">
        <v>1</v>
      </c>
      <c r="AF174" s="1">
        <v>2</v>
      </c>
      <c r="AG174" s="1">
        <v>2</v>
      </c>
      <c r="AH174" s="1">
        <v>4</v>
      </c>
      <c r="AI174" s="1">
        <v>2</v>
      </c>
      <c r="AJ174" s="1">
        <v>1</v>
      </c>
      <c r="AK174" s="1">
        <v>5</v>
      </c>
      <c r="AL174" s="1">
        <v>5</v>
      </c>
      <c r="AM174" s="1">
        <v>4</v>
      </c>
      <c r="AN174" s="1">
        <v>5</v>
      </c>
      <c r="AO174" s="1">
        <v>5</v>
      </c>
      <c r="AP174" s="1">
        <v>5</v>
      </c>
      <c r="AQ174" s="1">
        <v>2</v>
      </c>
      <c r="AR174" s="1">
        <v>3</v>
      </c>
      <c r="AS174" s="1">
        <v>5</v>
      </c>
      <c r="AT174" s="1">
        <v>5</v>
      </c>
      <c r="AU174" s="1">
        <v>2</v>
      </c>
      <c r="AV174" s="1">
        <v>2</v>
      </c>
      <c r="AW174" s="1">
        <v>5</v>
      </c>
      <c r="AX174" s="1">
        <v>5</v>
      </c>
      <c r="AY174" s="1">
        <v>5</v>
      </c>
      <c r="AZ174" s="1">
        <v>4</v>
      </c>
      <c r="BA174" s="1">
        <v>5</v>
      </c>
      <c r="BB174" s="1">
        <v>1</v>
      </c>
      <c r="BC174" s="1">
        <v>4</v>
      </c>
      <c r="BD174" s="1">
        <v>5</v>
      </c>
      <c r="BE174" s="1" t="s">
        <v>5023</v>
      </c>
      <c r="BF174" s="1" t="s">
        <v>5024</v>
      </c>
      <c r="BG174" s="1" t="s">
        <v>5025</v>
      </c>
      <c r="BH174" s="1" t="s">
        <v>5026</v>
      </c>
      <c r="BI174" s="1" t="s">
        <v>5027</v>
      </c>
      <c r="BJ174" s="1" t="s">
        <v>5028</v>
      </c>
      <c r="BK174" s="1" t="s">
        <v>5029</v>
      </c>
      <c r="BL174" s="1" t="s">
        <v>5030</v>
      </c>
      <c r="BM174" s="1" t="s">
        <v>5031</v>
      </c>
      <c r="BN174" s="1" t="s">
        <v>5032</v>
      </c>
      <c r="BO174" s="1" t="s">
        <v>5033</v>
      </c>
      <c r="BP174" s="1" t="s">
        <v>5034</v>
      </c>
      <c r="BQ174" s="1" t="s">
        <v>5035</v>
      </c>
      <c r="BR174" s="1" t="s">
        <v>5036</v>
      </c>
      <c r="BS174" s="1" t="s">
        <v>5037</v>
      </c>
      <c r="BT174" s="1" t="s">
        <v>5038</v>
      </c>
      <c r="BU174" s="1" t="s">
        <v>5039</v>
      </c>
      <c r="BV174" s="1" t="s">
        <v>5040</v>
      </c>
      <c r="BX174" s="1" t="s">
        <v>5041</v>
      </c>
      <c r="BY174" s="1" t="s">
        <v>5042</v>
      </c>
      <c r="BZ174" s="1" t="s">
        <v>5043</v>
      </c>
      <c r="CA174" s="1" t="s">
        <v>5044</v>
      </c>
      <c r="CB174" s="1" t="s">
        <v>5045</v>
      </c>
      <c r="CC174" s="1" t="s">
        <v>5046</v>
      </c>
      <c r="CD174" s="1" t="s">
        <v>5047</v>
      </c>
      <c r="CE174" s="1" t="s">
        <v>5048</v>
      </c>
      <c r="CF174" s="1" t="s">
        <v>5049</v>
      </c>
      <c r="CG174" s="1" t="s">
        <v>5050</v>
      </c>
    </row>
    <row r="175" spans="1:85" ht="12.75" x14ac:dyDescent="0.2">
      <c r="A175" s="14">
        <v>42010.937205150469</v>
      </c>
      <c r="B175" s="1">
        <v>4</v>
      </c>
      <c r="C175" s="1">
        <v>3</v>
      </c>
      <c r="D175" s="1">
        <v>2</v>
      </c>
      <c r="E175" s="1">
        <v>3</v>
      </c>
      <c r="F175" s="1">
        <v>2</v>
      </c>
      <c r="G175" s="1">
        <v>2</v>
      </c>
      <c r="H175" s="1">
        <v>3</v>
      </c>
      <c r="I175" s="1">
        <v>3</v>
      </c>
      <c r="J175" s="1">
        <v>3</v>
      </c>
      <c r="K175" s="1">
        <v>4</v>
      </c>
      <c r="L175" s="1">
        <v>4</v>
      </c>
      <c r="M175" s="1">
        <v>3</v>
      </c>
      <c r="N175" s="1">
        <v>1</v>
      </c>
      <c r="O175" s="1">
        <v>4</v>
      </c>
      <c r="P175" s="1">
        <v>4</v>
      </c>
      <c r="Q175" s="1">
        <v>5</v>
      </c>
      <c r="R175" s="1">
        <v>2</v>
      </c>
      <c r="S175" s="1">
        <v>5</v>
      </c>
      <c r="T175" s="1">
        <v>4</v>
      </c>
      <c r="U175" s="1">
        <v>3</v>
      </c>
      <c r="V175" s="1">
        <v>4</v>
      </c>
      <c r="W175" s="1">
        <v>3</v>
      </c>
      <c r="X175" s="1">
        <v>4</v>
      </c>
      <c r="Y175" s="1">
        <v>4</v>
      </c>
      <c r="Z175" s="1">
        <v>3</v>
      </c>
      <c r="AA175" s="1">
        <v>3</v>
      </c>
      <c r="AB175" s="1">
        <v>4</v>
      </c>
      <c r="AC175" s="1">
        <v>3</v>
      </c>
      <c r="AD175" s="1">
        <v>4</v>
      </c>
      <c r="AE175" s="1">
        <v>5</v>
      </c>
      <c r="AF175" s="1">
        <v>5</v>
      </c>
      <c r="AG175" s="1">
        <v>5</v>
      </c>
      <c r="AH175" s="1">
        <v>5</v>
      </c>
      <c r="AI175" s="1">
        <v>2</v>
      </c>
      <c r="AJ175" s="1">
        <v>5</v>
      </c>
      <c r="AK175" s="1">
        <v>3</v>
      </c>
      <c r="AL175" s="1">
        <v>2</v>
      </c>
      <c r="AM175" s="1">
        <v>3</v>
      </c>
      <c r="AN175" s="1">
        <v>2</v>
      </c>
      <c r="AO175" s="1">
        <v>3</v>
      </c>
      <c r="AP175" s="1">
        <v>3</v>
      </c>
      <c r="AQ175" s="1">
        <v>3</v>
      </c>
      <c r="AR175" s="1">
        <v>3</v>
      </c>
      <c r="AS175" s="1">
        <v>5</v>
      </c>
      <c r="AT175" s="1">
        <v>5</v>
      </c>
      <c r="AU175" s="1">
        <v>3</v>
      </c>
      <c r="AV175" s="1">
        <v>1</v>
      </c>
      <c r="AW175" s="1">
        <v>4</v>
      </c>
      <c r="AX175" s="1">
        <v>3</v>
      </c>
      <c r="AY175" s="1">
        <v>5</v>
      </c>
      <c r="AZ175" s="1">
        <v>2</v>
      </c>
      <c r="BA175" s="1">
        <v>5</v>
      </c>
      <c r="BB175" s="1">
        <v>4</v>
      </c>
      <c r="BC175" s="1">
        <v>3</v>
      </c>
      <c r="BD175" s="1">
        <v>5</v>
      </c>
      <c r="BE175" s="1" t="s">
        <v>5051</v>
      </c>
      <c r="BF175" s="1" t="s">
        <v>5052</v>
      </c>
      <c r="BG175" s="1" t="s">
        <v>5053</v>
      </c>
      <c r="BH175" s="1" t="s">
        <v>5054</v>
      </c>
      <c r="BI175" s="1" t="s">
        <v>5055</v>
      </c>
      <c r="BJ175" s="1" t="s">
        <v>5056</v>
      </c>
      <c r="BK175" s="1" t="s">
        <v>5057</v>
      </c>
      <c r="BL175" s="1" t="s">
        <v>5058</v>
      </c>
      <c r="BM175" s="1" t="s">
        <v>5059</v>
      </c>
      <c r="BN175" s="1" t="s">
        <v>5060</v>
      </c>
      <c r="BO175" s="1" t="s">
        <v>5061</v>
      </c>
      <c r="BP175" s="1" t="s">
        <v>5062</v>
      </c>
      <c r="BQ175" s="1" t="s">
        <v>5063</v>
      </c>
      <c r="BR175" s="1" t="s">
        <v>5064</v>
      </c>
      <c r="BS175" s="1" t="s">
        <v>5065</v>
      </c>
      <c r="BT175" s="1" t="s">
        <v>5066</v>
      </c>
      <c r="BU175" s="1" t="s">
        <v>5067</v>
      </c>
      <c r="BV175" s="1" t="s">
        <v>5068</v>
      </c>
      <c r="BW175" s="1" t="s">
        <v>5069</v>
      </c>
      <c r="BX175" s="1" t="s">
        <v>5070</v>
      </c>
      <c r="BY175" s="1" t="s">
        <v>5071</v>
      </c>
      <c r="BZ175" s="1" t="s">
        <v>5072</v>
      </c>
      <c r="CA175" s="1" t="s">
        <v>5073</v>
      </c>
      <c r="CB175" s="1" t="s">
        <v>5074</v>
      </c>
      <c r="CC175" s="1" t="s">
        <v>5075</v>
      </c>
      <c r="CD175" s="1" t="s">
        <v>5076</v>
      </c>
      <c r="CE175" s="1" t="s">
        <v>5077</v>
      </c>
      <c r="CF175" s="1" t="s">
        <v>5078</v>
      </c>
      <c r="CG175" s="1" t="s">
        <v>5079</v>
      </c>
    </row>
    <row r="176" spans="1:85" ht="12.75" x14ac:dyDescent="0.2">
      <c r="A176" s="14">
        <v>42010.943635312498</v>
      </c>
      <c r="B176" s="1">
        <v>2</v>
      </c>
      <c r="C176" s="1">
        <v>4</v>
      </c>
      <c r="D176" s="1">
        <v>4</v>
      </c>
      <c r="E176" s="1">
        <v>4</v>
      </c>
      <c r="F176" s="1">
        <v>4</v>
      </c>
      <c r="G176" s="1">
        <v>2</v>
      </c>
      <c r="H176" s="1">
        <v>4</v>
      </c>
      <c r="I176" s="1">
        <v>4</v>
      </c>
      <c r="J176" s="1">
        <v>3</v>
      </c>
      <c r="K176" s="1">
        <v>2</v>
      </c>
      <c r="L176" s="1">
        <v>4</v>
      </c>
      <c r="M176" s="1">
        <v>2</v>
      </c>
      <c r="N176" s="1">
        <v>2</v>
      </c>
      <c r="O176" s="1">
        <v>3</v>
      </c>
      <c r="P176" s="1">
        <v>4</v>
      </c>
      <c r="Q176" s="1">
        <v>4</v>
      </c>
      <c r="R176" s="1">
        <v>2</v>
      </c>
      <c r="S176" s="1">
        <v>4</v>
      </c>
      <c r="T176" s="1">
        <v>3</v>
      </c>
      <c r="U176" s="1">
        <v>4</v>
      </c>
      <c r="V176" s="1">
        <v>4</v>
      </c>
      <c r="W176" s="1">
        <v>4</v>
      </c>
      <c r="X176" s="1">
        <v>4</v>
      </c>
      <c r="Y176" s="1">
        <v>3</v>
      </c>
      <c r="Z176" s="1">
        <v>5</v>
      </c>
      <c r="AA176" s="1">
        <v>4</v>
      </c>
      <c r="AB176" s="1">
        <v>4</v>
      </c>
      <c r="AC176" s="1">
        <v>4</v>
      </c>
      <c r="AD176" s="1">
        <v>5</v>
      </c>
      <c r="AE176" s="1">
        <v>4</v>
      </c>
      <c r="AF176" s="1">
        <v>4</v>
      </c>
      <c r="AG176" s="1">
        <v>4</v>
      </c>
      <c r="AH176" s="1">
        <v>5</v>
      </c>
      <c r="AI176" s="1">
        <v>3</v>
      </c>
      <c r="AJ176" s="1">
        <v>3</v>
      </c>
      <c r="AK176" s="1">
        <v>5</v>
      </c>
      <c r="AL176" s="1">
        <v>5</v>
      </c>
      <c r="AM176" s="1">
        <v>4</v>
      </c>
      <c r="AN176" s="1">
        <v>4</v>
      </c>
      <c r="AO176" s="1">
        <v>3</v>
      </c>
      <c r="AP176" s="1">
        <v>3</v>
      </c>
      <c r="AQ176" s="1">
        <v>5</v>
      </c>
      <c r="AR176" s="1">
        <v>4</v>
      </c>
      <c r="AS176" s="1">
        <v>3</v>
      </c>
      <c r="AT176" s="1">
        <v>5</v>
      </c>
      <c r="AU176" s="1">
        <v>3</v>
      </c>
      <c r="AV176" s="1">
        <v>3</v>
      </c>
      <c r="AW176" s="1">
        <v>4</v>
      </c>
      <c r="AX176" s="1">
        <v>5</v>
      </c>
      <c r="AY176" s="1">
        <v>4</v>
      </c>
      <c r="AZ176" s="1">
        <v>3</v>
      </c>
      <c r="BA176" s="1">
        <v>5</v>
      </c>
      <c r="BB176" s="1">
        <v>3</v>
      </c>
      <c r="BC176" s="1">
        <v>4</v>
      </c>
      <c r="BD176" s="1">
        <v>5</v>
      </c>
      <c r="BE176" s="1" t="s">
        <v>5080</v>
      </c>
      <c r="BF176" s="1" t="s">
        <v>5081</v>
      </c>
      <c r="BG176" s="1" t="s">
        <v>5082</v>
      </c>
      <c r="BH176" s="1" t="s">
        <v>5083</v>
      </c>
      <c r="BI176" s="1" t="s">
        <v>5084</v>
      </c>
      <c r="BJ176" s="1" t="s">
        <v>5085</v>
      </c>
      <c r="BK176" s="1" t="s">
        <v>5086</v>
      </c>
      <c r="BL176" s="1" t="s">
        <v>5087</v>
      </c>
      <c r="BM176" s="1" t="s">
        <v>5088</v>
      </c>
      <c r="BN176" s="1" t="s">
        <v>5089</v>
      </c>
      <c r="BO176" s="1" t="s">
        <v>5090</v>
      </c>
      <c r="BP176" s="1" t="s">
        <v>5091</v>
      </c>
      <c r="BQ176" s="1" t="s">
        <v>5092</v>
      </c>
      <c r="BR176" s="1" t="s">
        <v>5093</v>
      </c>
      <c r="BS176" s="1" t="s">
        <v>5094</v>
      </c>
      <c r="BT176" s="1" t="s">
        <v>5095</v>
      </c>
      <c r="BU176" s="1" t="s">
        <v>5096</v>
      </c>
      <c r="BV176" s="1" t="s">
        <v>5097</v>
      </c>
      <c r="BW176" s="1" t="s">
        <v>5098</v>
      </c>
      <c r="BX176" s="1" t="s">
        <v>5099</v>
      </c>
      <c r="BY176" s="1" t="s">
        <v>5100</v>
      </c>
      <c r="BZ176" s="1" t="s">
        <v>5101</v>
      </c>
      <c r="CA176" s="1" t="s">
        <v>5102</v>
      </c>
      <c r="CB176" s="1" t="s">
        <v>5103</v>
      </c>
      <c r="CC176" s="1" t="s">
        <v>5104</v>
      </c>
      <c r="CD176" s="1" t="s">
        <v>5105</v>
      </c>
      <c r="CE176" s="1" t="s">
        <v>5106</v>
      </c>
      <c r="CF176" s="1" t="s">
        <v>5107</v>
      </c>
      <c r="CG176" s="1" t="s">
        <v>5108</v>
      </c>
    </row>
    <row r="177" spans="1:85" ht="12.75" x14ac:dyDescent="0.2">
      <c r="A177" s="14">
        <v>42010.946919027774</v>
      </c>
      <c r="B177" s="1">
        <v>5</v>
      </c>
      <c r="C177" s="1">
        <v>5</v>
      </c>
      <c r="D177" s="1">
        <v>4</v>
      </c>
      <c r="E177" s="1">
        <v>2</v>
      </c>
      <c r="F177" s="1">
        <v>3</v>
      </c>
      <c r="G177" s="1">
        <v>3</v>
      </c>
      <c r="H177" s="1">
        <v>5</v>
      </c>
      <c r="I177" s="1">
        <v>5</v>
      </c>
      <c r="J177" s="1">
        <v>2</v>
      </c>
      <c r="K177" s="1">
        <v>1</v>
      </c>
      <c r="L177" s="1">
        <v>2</v>
      </c>
      <c r="M177" s="1">
        <v>3</v>
      </c>
      <c r="N177" s="1">
        <v>3</v>
      </c>
      <c r="O177" s="1">
        <v>1</v>
      </c>
      <c r="P177" s="1">
        <v>4</v>
      </c>
      <c r="Q177" s="1">
        <v>1</v>
      </c>
      <c r="R177" s="1">
        <v>3</v>
      </c>
      <c r="S177" s="1">
        <v>4</v>
      </c>
      <c r="T177" s="1">
        <v>4</v>
      </c>
      <c r="U177" s="1">
        <v>1</v>
      </c>
      <c r="V177" s="1">
        <v>5</v>
      </c>
      <c r="W177" s="1">
        <v>5</v>
      </c>
      <c r="X177" s="1">
        <v>2</v>
      </c>
      <c r="Y177" s="1">
        <v>2</v>
      </c>
      <c r="Z177" s="1">
        <v>2</v>
      </c>
      <c r="AA177" s="1">
        <v>2</v>
      </c>
      <c r="AB177" s="1">
        <v>2</v>
      </c>
      <c r="AC177" s="1">
        <v>2</v>
      </c>
      <c r="AD177" s="1">
        <v>2</v>
      </c>
      <c r="AE177" s="1">
        <v>2</v>
      </c>
      <c r="AF177" s="1">
        <v>2</v>
      </c>
      <c r="AG177" s="1">
        <v>2</v>
      </c>
      <c r="AH177" s="1">
        <v>5</v>
      </c>
      <c r="AI177" s="1">
        <v>2</v>
      </c>
      <c r="AJ177" s="1">
        <v>5</v>
      </c>
      <c r="AK177" s="1">
        <v>5</v>
      </c>
      <c r="AL177" s="1">
        <v>4</v>
      </c>
      <c r="AM177" s="1">
        <v>3</v>
      </c>
      <c r="AN177" s="1">
        <v>3</v>
      </c>
      <c r="AO177" s="1">
        <v>3</v>
      </c>
      <c r="AP177" s="1">
        <v>5</v>
      </c>
      <c r="AQ177" s="1">
        <v>5</v>
      </c>
      <c r="AR177" s="1">
        <v>3</v>
      </c>
      <c r="AS177" s="1">
        <v>1</v>
      </c>
      <c r="AT177" s="1">
        <v>3</v>
      </c>
      <c r="AU177" s="1">
        <v>3</v>
      </c>
      <c r="AV177" s="1">
        <v>3</v>
      </c>
      <c r="AW177" s="1">
        <v>1</v>
      </c>
      <c r="AX177" s="1">
        <v>4</v>
      </c>
      <c r="AY177" s="1">
        <v>1</v>
      </c>
      <c r="AZ177" s="1">
        <v>4</v>
      </c>
      <c r="BA177" s="1">
        <v>3</v>
      </c>
      <c r="BB177" s="1">
        <v>4</v>
      </c>
      <c r="BC177" s="1">
        <v>1</v>
      </c>
      <c r="BD177" s="1">
        <v>5</v>
      </c>
      <c r="BE177" s="1" t="s">
        <v>5109</v>
      </c>
      <c r="BF177" s="1" t="s">
        <v>5110</v>
      </c>
      <c r="BG177" s="1" t="s">
        <v>5111</v>
      </c>
      <c r="BH177" s="1" t="s">
        <v>5112</v>
      </c>
      <c r="BI177" s="1" t="s">
        <v>5113</v>
      </c>
      <c r="BJ177" s="1" t="s">
        <v>5114</v>
      </c>
      <c r="BK177" s="1" t="s">
        <v>5115</v>
      </c>
      <c r="BL177" s="1" t="s">
        <v>5116</v>
      </c>
      <c r="BM177" s="1" t="s">
        <v>5117</v>
      </c>
      <c r="BN177" s="1" t="s">
        <v>5118</v>
      </c>
      <c r="BO177" s="1" t="s">
        <v>5119</v>
      </c>
      <c r="BP177" s="1" t="s">
        <v>5120</v>
      </c>
      <c r="BQ177" s="1" t="s">
        <v>5121</v>
      </c>
      <c r="BR177" s="1" t="s">
        <v>5122</v>
      </c>
      <c r="BS177" s="1" t="s">
        <v>5123</v>
      </c>
      <c r="BT177" s="1" t="s">
        <v>5124</v>
      </c>
      <c r="BU177" s="1" t="s">
        <v>5125</v>
      </c>
      <c r="BV177" s="1" t="s">
        <v>5126</v>
      </c>
      <c r="BW177" s="1" t="s">
        <v>5127</v>
      </c>
      <c r="BX177" s="1" t="s">
        <v>5128</v>
      </c>
      <c r="BY177" s="1" t="s">
        <v>5129</v>
      </c>
      <c r="BZ177" s="1" t="s">
        <v>5130</v>
      </c>
      <c r="CA177" s="1" t="s">
        <v>5131</v>
      </c>
      <c r="CB177" s="1" t="s">
        <v>5132</v>
      </c>
      <c r="CC177" s="1" t="s">
        <v>5133</v>
      </c>
      <c r="CD177" s="1" t="s">
        <v>5134</v>
      </c>
      <c r="CE177" s="1" t="s">
        <v>5135</v>
      </c>
      <c r="CF177" s="1" t="s">
        <v>5136</v>
      </c>
      <c r="CG177" s="1" t="s">
        <v>5137</v>
      </c>
    </row>
    <row r="178" spans="1:85" ht="12.75" x14ac:dyDescent="0.2">
      <c r="A178" s="14">
        <v>42010.996173703701</v>
      </c>
      <c r="B178" s="1">
        <v>2</v>
      </c>
      <c r="C178" s="1">
        <v>3</v>
      </c>
      <c r="D178" s="1">
        <v>4</v>
      </c>
      <c r="E178" s="1">
        <v>3</v>
      </c>
      <c r="F178" s="1">
        <v>3</v>
      </c>
      <c r="G178" s="1">
        <v>3</v>
      </c>
      <c r="H178" s="1">
        <v>3</v>
      </c>
      <c r="I178" s="1">
        <v>3</v>
      </c>
      <c r="J178" s="1">
        <v>3</v>
      </c>
      <c r="K178" s="1">
        <v>5</v>
      </c>
      <c r="L178" s="1">
        <v>5</v>
      </c>
      <c r="M178" s="1">
        <v>2</v>
      </c>
      <c r="N178" s="1">
        <v>3</v>
      </c>
      <c r="O178" s="1">
        <v>4</v>
      </c>
      <c r="P178" s="1">
        <v>3</v>
      </c>
      <c r="Q178" s="1">
        <v>4</v>
      </c>
      <c r="R178" s="1">
        <v>3</v>
      </c>
      <c r="S178" s="1">
        <v>5</v>
      </c>
      <c r="T178" s="1">
        <v>3</v>
      </c>
      <c r="U178" s="1">
        <v>1</v>
      </c>
      <c r="V178" s="1">
        <v>5</v>
      </c>
      <c r="W178" s="1">
        <v>5</v>
      </c>
      <c r="X178" s="1">
        <v>4</v>
      </c>
      <c r="Y178" s="1">
        <v>5</v>
      </c>
      <c r="Z178" s="1">
        <v>5</v>
      </c>
      <c r="AA178" s="1">
        <v>5</v>
      </c>
      <c r="AB178" s="1">
        <v>4</v>
      </c>
      <c r="AC178" s="1">
        <v>5</v>
      </c>
      <c r="AD178" s="1">
        <v>5</v>
      </c>
      <c r="AE178" s="1">
        <v>5</v>
      </c>
      <c r="AF178" s="1">
        <v>5</v>
      </c>
      <c r="AG178" s="1">
        <v>5</v>
      </c>
      <c r="AH178" s="1">
        <v>5</v>
      </c>
      <c r="AI178" s="1">
        <v>4</v>
      </c>
      <c r="AJ178" s="1" t="s">
        <v>5138</v>
      </c>
      <c r="AK178" s="1">
        <v>3</v>
      </c>
      <c r="AL178" s="1">
        <v>4</v>
      </c>
      <c r="AM178" s="1" t="s">
        <v>5139</v>
      </c>
      <c r="AN178" s="1">
        <v>3</v>
      </c>
      <c r="AO178" s="1">
        <v>3</v>
      </c>
      <c r="AP178" s="1">
        <v>1</v>
      </c>
      <c r="AQ178" s="1">
        <v>3</v>
      </c>
      <c r="AR178" s="1">
        <v>3</v>
      </c>
      <c r="AS178" s="1">
        <v>5</v>
      </c>
      <c r="AT178" s="1">
        <v>5</v>
      </c>
      <c r="AU178" s="1" t="s">
        <v>5140</v>
      </c>
      <c r="AV178" s="1">
        <v>4</v>
      </c>
      <c r="AW178" s="1">
        <v>4</v>
      </c>
      <c r="AX178" s="1">
        <v>4</v>
      </c>
      <c r="AY178" s="1">
        <v>3</v>
      </c>
      <c r="AZ178" s="1">
        <v>3</v>
      </c>
      <c r="BA178" s="1">
        <v>5</v>
      </c>
      <c r="BB178" s="1" t="s">
        <v>5141</v>
      </c>
      <c r="BC178" s="1" t="s">
        <v>5142</v>
      </c>
      <c r="BD178" s="1">
        <v>5</v>
      </c>
      <c r="BE178" s="1" t="s">
        <v>5143</v>
      </c>
      <c r="BF178" s="1" t="s">
        <v>5144</v>
      </c>
      <c r="BG178" s="1" t="s">
        <v>5145</v>
      </c>
      <c r="BH178" s="1" t="s">
        <v>5146</v>
      </c>
      <c r="BI178" s="1" t="s">
        <v>5147</v>
      </c>
      <c r="BJ178" s="1" t="s">
        <v>5148</v>
      </c>
      <c r="BK178" s="1" t="s">
        <v>5149</v>
      </c>
      <c r="BL178" s="1" t="s">
        <v>5150</v>
      </c>
      <c r="BM178" s="1" t="s">
        <v>5151</v>
      </c>
      <c r="BN178" s="1" t="s">
        <v>5152</v>
      </c>
      <c r="BO178" s="1" t="s">
        <v>5153</v>
      </c>
      <c r="BP178" s="1" t="s">
        <v>5154</v>
      </c>
      <c r="BQ178" s="1" t="s">
        <v>5155</v>
      </c>
      <c r="BR178" s="1" t="s">
        <v>5156</v>
      </c>
      <c r="BS178" s="1" t="s">
        <v>5157</v>
      </c>
      <c r="BT178" s="1" t="s">
        <v>5158</v>
      </c>
      <c r="BU178" s="1" t="s">
        <v>5159</v>
      </c>
      <c r="BV178" s="1" t="s">
        <v>5160</v>
      </c>
      <c r="BX178" s="1" t="s">
        <v>5161</v>
      </c>
      <c r="BY178" s="1" t="s">
        <v>5162</v>
      </c>
      <c r="BZ178" s="1" t="s">
        <v>5163</v>
      </c>
      <c r="CA178" s="1" t="s">
        <v>5164</v>
      </c>
      <c r="CB178" s="1" t="s">
        <v>5165</v>
      </c>
      <c r="CC178" s="1" t="s">
        <v>5166</v>
      </c>
      <c r="CD178" s="1" t="s">
        <v>5167</v>
      </c>
      <c r="CE178" s="1" t="s">
        <v>5168</v>
      </c>
      <c r="CF178" s="1" t="s">
        <v>5169</v>
      </c>
      <c r="CG178" s="1" t="s">
        <v>5170</v>
      </c>
    </row>
    <row r="179" spans="1:85" ht="12.75" x14ac:dyDescent="0.2">
      <c r="A179" s="14">
        <v>42011.027794351852</v>
      </c>
      <c r="B179" s="1" t="s">
        <v>5171</v>
      </c>
      <c r="C179" s="1" t="s">
        <v>5172</v>
      </c>
      <c r="D179" s="1" t="s">
        <v>5173</v>
      </c>
      <c r="E179" s="1" t="s">
        <v>5174</v>
      </c>
      <c r="F179" s="1" t="s">
        <v>5175</v>
      </c>
      <c r="G179" s="1" t="s">
        <v>5176</v>
      </c>
      <c r="H179" s="1" t="s">
        <v>5177</v>
      </c>
      <c r="I179" s="1" t="s">
        <v>5178</v>
      </c>
      <c r="J179" s="1" t="s">
        <v>5179</v>
      </c>
      <c r="K179" s="1" t="s">
        <v>5180</v>
      </c>
      <c r="L179" s="1" t="s">
        <v>5181</v>
      </c>
      <c r="M179" s="1" t="s">
        <v>5182</v>
      </c>
      <c r="N179" s="1" t="s">
        <v>5183</v>
      </c>
      <c r="O179" s="1">
        <v>4</v>
      </c>
      <c r="P179" s="1" t="s">
        <v>5184</v>
      </c>
      <c r="Q179" s="1" t="s">
        <v>5185</v>
      </c>
      <c r="R179" s="1" t="s">
        <v>5186</v>
      </c>
      <c r="S179" s="1" t="s">
        <v>5187</v>
      </c>
      <c r="T179" s="1" t="s">
        <v>5188</v>
      </c>
      <c r="U179" s="1" t="s">
        <v>5189</v>
      </c>
      <c r="V179" s="1" t="s">
        <v>5190</v>
      </c>
      <c r="W179" s="1" t="s">
        <v>5191</v>
      </c>
      <c r="X179" s="1" t="s">
        <v>5192</v>
      </c>
      <c r="Y179" s="1">
        <v>4</v>
      </c>
      <c r="Z179" s="1" t="s">
        <v>5193</v>
      </c>
      <c r="AA179" s="1" t="s">
        <v>5194</v>
      </c>
      <c r="AB179" s="1" t="s">
        <v>5195</v>
      </c>
      <c r="AC179" s="1">
        <v>4</v>
      </c>
      <c r="AD179" s="1" t="s">
        <v>5196</v>
      </c>
      <c r="AE179" s="1" t="s">
        <v>5197</v>
      </c>
      <c r="AF179" s="1" t="s">
        <v>5198</v>
      </c>
      <c r="AG179" s="1" t="s">
        <v>5199</v>
      </c>
      <c r="AH179" s="1" t="s">
        <v>5200</v>
      </c>
      <c r="AI179" s="1" t="s">
        <v>5201</v>
      </c>
      <c r="AJ179" s="1" t="s">
        <v>5202</v>
      </c>
      <c r="AK179" s="1" t="s">
        <v>5203</v>
      </c>
      <c r="AL179" s="1" t="s">
        <v>5204</v>
      </c>
      <c r="AM179" s="1" t="s">
        <v>5205</v>
      </c>
      <c r="AN179" s="1" t="s">
        <v>5206</v>
      </c>
      <c r="AO179" s="1" t="s">
        <v>5207</v>
      </c>
      <c r="AP179" s="1" t="s">
        <v>5208</v>
      </c>
      <c r="AQ179" s="1" t="s">
        <v>5209</v>
      </c>
      <c r="AR179" s="1" t="s">
        <v>5210</v>
      </c>
      <c r="AS179" s="1" t="s">
        <v>5211</v>
      </c>
      <c r="AT179" s="1" t="s">
        <v>5212</v>
      </c>
      <c r="AU179" s="1" t="s">
        <v>5213</v>
      </c>
      <c r="AV179" s="1" t="s">
        <v>5214</v>
      </c>
      <c r="AW179" s="1" t="s">
        <v>5215</v>
      </c>
      <c r="AX179" s="1" t="s">
        <v>5216</v>
      </c>
      <c r="AY179" s="1" t="s">
        <v>5217</v>
      </c>
      <c r="AZ179" s="1" t="s">
        <v>5218</v>
      </c>
      <c r="BA179" s="1" t="s">
        <v>5219</v>
      </c>
      <c r="BB179" s="1" t="s">
        <v>5220</v>
      </c>
      <c r="BC179" s="1" t="s">
        <v>5221</v>
      </c>
      <c r="BD179" s="1" t="s">
        <v>5222</v>
      </c>
      <c r="BE179" s="1" t="s">
        <v>5223</v>
      </c>
      <c r="BF179" s="1" t="s">
        <v>5224</v>
      </c>
      <c r="BG179" s="1" t="s">
        <v>5225</v>
      </c>
      <c r="BH179" s="1" t="s">
        <v>5226</v>
      </c>
      <c r="BI179" s="1" t="s">
        <v>5227</v>
      </c>
      <c r="BJ179" s="1" t="s">
        <v>5228</v>
      </c>
      <c r="BK179" s="1" t="s">
        <v>5229</v>
      </c>
      <c r="BL179" s="1" t="s">
        <v>5230</v>
      </c>
      <c r="BM179" s="1" t="s">
        <v>5231</v>
      </c>
      <c r="BN179" s="1" t="s">
        <v>5232</v>
      </c>
      <c r="BO179" s="1" t="s">
        <v>5233</v>
      </c>
      <c r="BP179" s="1" t="s">
        <v>5234</v>
      </c>
      <c r="BQ179" s="1" t="s">
        <v>5235</v>
      </c>
      <c r="BR179" s="1" t="s">
        <v>5236</v>
      </c>
      <c r="BS179" s="1" t="s">
        <v>5237</v>
      </c>
      <c r="BT179" s="1" t="s">
        <v>5238</v>
      </c>
      <c r="BU179" s="1" t="s">
        <v>5239</v>
      </c>
      <c r="BV179" s="1" t="s">
        <v>5240</v>
      </c>
      <c r="BW179" s="1" t="s">
        <v>5241</v>
      </c>
      <c r="BX179" s="1" t="s">
        <v>5242</v>
      </c>
      <c r="BY179" s="1" t="s">
        <v>5243</v>
      </c>
      <c r="BZ179" s="1" t="s">
        <v>5244</v>
      </c>
      <c r="CA179" s="1" t="s">
        <v>5245</v>
      </c>
      <c r="CB179" s="1" t="s">
        <v>5246</v>
      </c>
      <c r="CC179" s="1" t="s">
        <v>5247</v>
      </c>
      <c r="CD179" s="1" t="s">
        <v>5248</v>
      </c>
      <c r="CE179" s="1" t="s">
        <v>5249</v>
      </c>
      <c r="CF179" s="1" t="s">
        <v>5250</v>
      </c>
      <c r="CG179" s="1" t="s">
        <v>5251</v>
      </c>
    </row>
    <row r="180" spans="1:85" ht="12.75" x14ac:dyDescent="0.2">
      <c r="A180" s="14">
        <v>42011.251059849536</v>
      </c>
      <c r="B180" s="1">
        <v>2</v>
      </c>
      <c r="C180" s="1">
        <v>4</v>
      </c>
      <c r="D180" s="1">
        <v>5</v>
      </c>
      <c r="E180" s="1">
        <v>3</v>
      </c>
      <c r="F180" s="1">
        <v>5</v>
      </c>
      <c r="G180" s="1">
        <v>3</v>
      </c>
      <c r="H180" s="1">
        <v>4</v>
      </c>
      <c r="I180" s="1">
        <v>4</v>
      </c>
      <c r="J180" s="1">
        <v>1</v>
      </c>
      <c r="K180" s="1">
        <v>4</v>
      </c>
      <c r="L180" s="1">
        <v>3</v>
      </c>
      <c r="M180" s="1">
        <v>1</v>
      </c>
      <c r="N180" s="1">
        <v>1</v>
      </c>
      <c r="O180" s="1">
        <v>1</v>
      </c>
      <c r="P180" s="1">
        <v>3</v>
      </c>
      <c r="Q180" s="1">
        <v>4</v>
      </c>
      <c r="R180" s="1">
        <v>4</v>
      </c>
      <c r="S180" s="1">
        <v>5</v>
      </c>
      <c r="T180" s="1">
        <v>2</v>
      </c>
      <c r="U180" s="1">
        <v>1</v>
      </c>
      <c r="V180" s="1">
        <v>4</v>
      </c>
      <c r="W180" s="1">
        <v>2</v>
      </c>
      <c r="X180" s="1">
        <v>4</v>
      </c>
      <c r="Y180" s="1">
        <v>2</v>
      </c>
      <c r="Z180" s="1">
        <v>2</v>
      </c>
      <c r="AA180" s="1">
        <v>2</v>
      </c>
      <c r="AB180" s="1">
        <v>3</v>
      </c>
      <c r="AC180" s="1">
        <v>2</v>
      </c>
      <c r="AD180" s="1">
        <v>3</v>
      </c>
      <c r="AE180" s="1">
        <v>1</v>
      </c>
      <c r="AF180" s="1">
        <v>2</v>
      </c>
      <c r="AG180" s="1">
        <v>2</v>
      </c>
      <c r="AH180" s="1">
        <v>5</v>
      </c>
      <c r="AI180" s="1">
        <v>2</v>
      </c>
      <c r="AJ180" s="1">
        <v>4</v>
      </c>
      <c r="AK180" s="1">
        <v>4</v>
      </c>
      <c r="AL180" s="1">
        <v>5</v>
      </c>
      <c r="AM180" s="1">
        <v>2</v>
      </c>
      <c r="AN180" s="1">
        <v>5</v>
      </c>
      <c r="AO180" s="1">
        <v>5</v>
      </c>
      <c r="AP180" s="1">
        <v>4</v>
      </c>
      <c r="AQ180" s="1">
        <v>4</v>
      </c>
      <c r="AR180" s="1">
        <v>2</v>
      </c>
      <c r="AS180" s="1">
        <v>3</v>
      </c>
      <c r="AT180" s="1">
        <v>3</v>
      </c>
      <c r="AU180" s="1">
        <v>2</v>
      </c>
      <c r="AV180" s="1">
        <v>3</v>
      </c>
      <c r="AW180" s="1">
        <v>3</v>
      </c>
      <c r="AX180" s="1">
        <v>3</v>
      </c>
      <c r="AY180" s="1">
        <v>4</v>
      </c>
      <c r="AZ180" s="1">
        <v>4</v>
      </c>
      <c r="BA180" s="1">
        <v>4</v>
      </c>
      <c r="BB180" s="1">
        <v>3</v>
      </c>
      <c r="BC180" s="1">
        <v>2</v>
      </c>
      <c r="BD180" s="1">
        <v>5</v>
      </c>
      <c r="BE180" s="1" t="s">
        <v>5252</v>
      </c>
      <c r="BF180" s="1" t="s">
        <v>5253</v>
      </c>
      <c r="BG180" s="1" t="s">
        <v>5254</v>
      </c>
      <c r="BH180" s="1" t="s">
        <v>5255</v>
      </c>
      <c r="BI180" s="1" t="s">
        <v>5256</v>
      </c>
      <c r="BJ180" s="1" t="s">
        <v>5257</v>
      </c>
      <c r="BK180" s="1" t="s">
        <v>5258</v>
      </c>
      <c r="BL180" s="1" t="s">
        <v>5259</v>
      </c>
      <c r="BM180" s="1" t="s">
        <v>5260</v>
      </c>
      <c r="BN180" s="1" t="s">
        <v>5261</v>
      </c>
      <c r="BO180" s="1" t="s">
        <v>5262</v>
      </c>
      <c r="BP180" s="1" t="s">
        <v>5263</v>
      </c>
      <c r="BQ180" s="1" t="s">
        <v>5264</v>
      </c>
      <c r="BR180" s="1" t="s">
        <v>5265</v>
      </c>
      <c r="BS180" s="1" t="s">
        <v>5266</v>
      </c>
      <c r="BT180" s="1" t="s">
        <v>5267</v>
      </c>
      <c r="BU180" s="1" t="s">
        <v>5268</v>
      </c>
      <c r="BV180" s="1" t="s">
        <v>5269</v>
      </c>
      <c r="BX180" s="1" t="s">
        <v>5270</v>
      </c>
      <c r="BY180" s="1" t="s">
        <v>5271</v>
      </c>
      <c r="BZ180" s="1" t="s">
        <v>5272</v>
      </c>
      <c r="CA180" s="1" t="s">
        <v>5273</v>
      </c>
      <c r="CB180" s="1" t="s">
        <v>5274</v>
      </c>
      <c r="CC180" s="1" t="s">
        <v>5275</v>
      </c>
      <c r="CD180" s="1" t="s">
        <v>5276</v>
      </c>
      <c r="CE180" s="1" t="s">
        <v>5277</v>
      </c>
      <c r="CF180" s="1" t="s">
        <v>5278</v>
      </c>
      <c r="CG180" s="1" t="s">
        <v>5279</v>
      </c>
    </row>
    <row r="181" spans="1:85" ht="12.75" x14ac:dyDescent="0.2">
      <c r="A181" s="14">
        <v>42011.299035254633</v>
      </c>
      <c r="B181" s="1">
        <v>2</v>
      </c>
      <c r="C181" s="1">
        <v>3</v>
      </c>
      <c r="D181" s="1">
        <v>1</v>
      </c>
      <c r="E181" s="1">
        <v>2</v>
      </c>
      <c r="F181" s="1">
        <v>5</v>
      </c>
      <c r="G181" s="1">
        <v>2</v>
      </c>
      <c r="H181" s="1">
        <v>4</v>
      </c>
      <c r="I181" s="1">
        <v>4</v>
      </c>
      <c r="J181" s="1">
        <v>3</v>
      </c>
      <c r="K181" s="1">
        <v>4</v>
      </c>
      <c r="L181" s="1">
        <v>3</v>
      </c>
      <c r="M181" s="1">
        <v>2</v>
      </c>
      <c r="N181" s="1">
        <v>5</v>
      </c>
      <c r="O181" s="1">
        <v>4</v>
      </c>
      <c r="P181" s="1">
        <v>4</v>
      </c>
      <c r="Q181" s="1">
        <v>4</v>
      </c>
      <c r="R181" s="1">
        <v>5</v>
      </c>
      <c r="S181" s="1">
        <v>5</v>
      </c>
      <c r="T181" s="1">
        <v>3</v>
      </c>
      <c r="U181" s="1">
        <v>5</v>
      </c>
      <c r="V181" s="1">
        <v>5</v>
      </c>
      <c r="W181" s="1">
        <v>2</v>
      </c>
      <c r="X181" s="1">
        <v>3</v>
      </c>
      <c r="Y181" s="1">
        <v>5</v>
      </c>
      <c r="Z181" s="1">
        <v>3</v>
      </c>
      <c r="AA181" s="1">
        <v>2</v>
      </c>
      <c r="AB181" s="1">
        <v>3</v>
      </c>
      <c r="AC181" s="1">
        <v>2</v>
      </c>
      <c r="AD181" s="1">
        <v>3</v>
      </c>
      <c r="AE181" s="1">
        <v>3</v>
      </c>
      <c r="AF181" s="1">
        <v>4</v>
      </c>
      <c r="AG181" s="1">
        <v>3</v>
      </c>
      <c r="AH181" s="1">
        <v>4</v>
      </c>
      <c r="AI181" s="1">
        <v>4</v>
      </c>
      <c r="AJ181" s="1">
        <v>4</v>
      </c>
      <c r="AK181" s="1">
        <v>4</v>
      </c>
      <c r="AL181" s="1">
        <v>1</v>
      </c>
      <c r="AM181" s="1">
        <v>4</v>
      </c>
      <c r="AN181" s="1">
        <v>5</v>
      </c>
      <c r="AO181" s="1">
        <v>2</v>
      </c>
      <c r="AP181" s="1">
        <v>4</v>
      </c>
      <c r="AQ181" s="1">
        <v>4</v>
      </c>
      <c r="AR181" s="1">
        <v>3</v>
      </c>
      <c r="AS181" s="1">
        <v>5</v>
      </c>
      <c r="AT181" s="1">
        <v>5</v>
      </c>
      <c r="AU181" s="1">
        <v>3</v>
      </c>
      <c r="AV181" s="1">
        <v>5</v>
      </c>
      <c r="AW181" s="1">
        <v>5</v>
      </c>
      <c r="AX181" s="1">
        <v>4</v>
      </c>
      <c r="AY181" s="1">
        <v>5</v>
      </c>
      <c r="AZ181" s="1">
        <v>5</v>
      </c>
      <c r="BA181" s="1">
        <v>5</v>
      </c>
      <c r="BB181" s="1">
        <v>2</v>
      </c>
      <c r="BC181" s="1">
        <v>5</v>
      </c>
      <c r="BD181" s="1">
        <v>5</v>
      </c>
      <c r="BE181" s="1" t="s">
        <v>5280</v>
      </c>
      <c r="BF181" s="1" t="s">
        <v>5281</v>
      </c>
      <c r="BG181" s="1" t="s">
        <v>5282</v>
      </c>
      <c r="BH181" s="1" t="s">
        <v>5283</v>
      </c>
      <c r="BI181" s="1" t="s">
        <v>5284</v>
      </c>
      <c r="BJ181" s="1" t="s">
        <v>5285</v>
      </c>
      <c r="BK181" s="1" t="s">
        <v>5286</v>
      </c>
      <c r="BL181" s="1" t="s">
        <v>5287</v>
      </c>
      <c r="BM181" s="1" t="s">
        <v>5288</v>
      </c>
      <c r="BN181" s="1" t="s">
        <v>5289</v>
      </c>
      <c r="BO181" s="1" t="s">
        <v>5290</v>
      </c>
      <c r="BP181" s="1" t="s">
        <v>5291</v>
      </c>
      <c r="BQ181" s="1" t="s">
        <v>5292</v>
      </c>
      <c r="BR181" s="1" t="s">
        <v>5293</v>
      </c>
      <c r="BS181" s="1" t="s">
        <v>5294</v>
      </c>
      <c r="BT181" s="1" t="s">
        <v>5295</v>
      </c>
      <c r="BU181" s="1" t="s">
        <v>5296</v>
      </c>
      <c r="BV181" s="1" t="s">
        <v>5297</v>
      </c>
      <c r="BW181" s="1" t="s">
        <v>5298</v>
      </c>
      <c r="BX181" s="1" t="s">
        <v>5299</v>
      </c>
      <c r="BY181" s="1" t="s">
        <v>5300</v>
      </c>
      <c r="BZ181" s="1" t="s">
        <v>5301</v>
      </c>
      <c r="CA181" s="1" t="s">
        <v>5302</v>
      </c>
      <c r="CB181" s="1" t="s">
        <v>5303</v>
      </c>
      <c r="CC181" s="1" t="s">
        <v>5304</v>
      </c>
      <c r="CD181" s="1" t="s">
        <v>5305</v>
      </c>
      <c r="CE181" s="1" t="s">
        <v>5306</v>
      </c>
      <c r="CF181" s="1" t="s">
        <v>5307</v>
      </c>
      <c r="CG181" s="1" t="s">
        <v>5308</v>
      </c>
    </row>
    <row r="182" spans="1:85" ht="12.75" x14ac:dyDescent="0.2">
      <c r="A182" s="14">
        <v>42011.342443773145</v>
      </c>
      <c r="B182" s="1">
        <v>5</v>
      </c>
      <c r="C182" s="1">
        <v>3</v>
      </c>
      <c r="D182" s="1">
        <v>3</v>
      </c>
      <c r="E182" s="1">
        <v>5</v>
      </c>
      <c r="F182" s="1">
        <v>5</v>
      </c>
      <c r="G182" s="1">
        <v>1</v>
      </c>
      <c r="H182" s="1">
        <v>3</v>
      </c>
      <c r="I182" s="1">
        <v>1</v>
      </c>
      <c r="J182" s="1">
        <v>4</v>
      </c>
      <c r="K182" s="1">
        <v>3</v>
      </c>
      <c r="L182" s="1">
        <v>3</v>
      </c>
      <c r="M182" s="1">
        <v>2</v>
      </c>
      <c r="N182" s="1">
        <v>3</v>
      </c>
      <c r="O182" s="1">
        <v>5</v>
      </c>
      <c r="P182" s="1">
        <v>4</v>
      </c>
      <c r="Q182" s="1">
        <v>4</v>
      </c>
      <c r="R182" s="1">
        <v>4</v>
      </c>
      <c r="S182" s="1">
        <v>3</v>
      </c>
      <c r="T182" s="1">
        <v>4</v>
      </c>
      <c r="U182" s="1">
        <v>4</v>
      </c>
      <c r="V182" s="1">
        <v>3</v>
      </c>
      <c r="W182" s="1">
        <v>4</v>
      </c>
      <c r="X182" s="1">
        <v>1</v>
      </c>
      <c r="Y182" s="1">
        <v>4</v>
      </c>
      <c r="Z182" s="1">
        <v>4</v>
      </c>
      <c r="AA182" s="1">
        <v>4</v>
      </c>
      <c r="AB182" s="1">
        <v>3</v>
      </c>
      <c r="AC182" s="1">
        <v>2</v>
      </c>
      <c r="AD182" s="1">
        <v>5</v>
      </c>
      <c r="AE182" s="1">
        <v>4</v>
      </c>
      <c r="AF182" s="1">
        <v>5</v>
      </c>
      <c r="AG182" s="1">
        <v>5</v>
      </c>
      <c r="AH182" s="1">
        <v>3</v>
      </c>
      <c r="AI182" s="1">
        <v>5</v>
      </c>
      <c r="AJ182" s="1">
        <v>5</v>
      </c>
      <c r="AK182" s="1">
        <v>4</v>
      </c>
      <c r="AL182" s="1">
        <v>4</v>
      </c>
      <c r="AM182" s="1">
        <v>5</v>
      </c>
      <c r="AN182" s="1">
        <v>5</v>
      </c>
      <c r="AO182" s="1">
        <v>2</v>
      </c>
      <c r="AP182" s="1">
        <v>4</v>
      </c>
      <c r="AQ182" s="1">
        <v>2</v>
      </c>
      <c r="AR182" s="1">
        <v>4</v>
      </c>
      <c r="AS182" s="1">
        <v>3</v>
      </c>
      <c r="AT182" s="1">
        <v>3</v>
      </c>
      <c r="AU182" s="1">
        <v>4</v>
      </c>
      <c r="AV182" s="1">
        <v>3</v>
      </c>
      <c r="AW182" s="1">
        <v>5</v>
      </c>
      <c r="AX182" s="1">
        <v>4</v>
      </c>
      <c r="AY182" s="1">
        <v>4</v>
      </c>
      <c r="AZ182" s="1">
        <v>5</v>
      </c>
      <c r="BA182" s="1">
        <v>3</v>
      </c>
      <c r="BB182" s="1">
        <v>4</v>
      </c>
      <c r="BC182" s="1">
        <v>4</v>
      </c>
      <c r="BD182" s="1">
        <v>4</v>
      </c>
      <c r="BE182" s="1" t="s">
        <v>5309</v>
      </c>
      <c r="BF182" s="1" t="s">
        <v>5310</v>
      </c>
      <c r="BG182" s="1" t="s">
        <v>5311</v>
      </c>
      <c r="BH182" s="1" t="s">
        <v>5312</v>
      </c>
      <c r="BI182" s="1" t="s">
        <v>5313</v>
      </c>
      <c r="BJ182" s="1" t="s">
        <v>5314</v>
      </c>
      <c r="BK182" s="1" t="s">
        <v>5315</v>
      </c>
      <c r="BL182" s="1" t="s">
        <v>5316</v>
      </c>
      <c r="BM182" s="1" t="s">
        <v>5317</v>
      </c>
      <c r="BN182" s="1" t="s">
        <v>5318</v>
      </c>
      <c r="BO182" s="1" t="s">
        <v>5319</v>
      </c>
      <c r="BP182" s="1" t="s">
        <v>5320</v>
      </c>
      <c r="BQ182" s="1" t="s">
        <v>5321</v>
      </c>
      <c r="BR182" s="1" t="s">
        <v>5322</v>
      </c>
      <c r="BS182" s="1" t="s">
        <v>5323</v>
      </c>
      <c r="BT182" s="1" t="s">
        <v>5324</v>
      </c>
      <c r="BU182" s="1" t="s">
        <v>5325</v>
      </c>
      <c r="BV182" s="1" t="s">
        <v>5326</v>
      </c>
      <c r="BW182" s="1" t="s">
        <v>5327</v>
      </c>
      <c r="BX182" s="1" t="s">
        <v>5328</v>
      </c>
      <c r="BY182" s="1" t="s">
        <v>5329</v>
      </c>
      <c r="BZ182" s="1" t="s">
        <v>5330</v>
      </c>
      <c r="CA182" s="1" t="s">
        <v>5331</v>
      </c>
      <c r="CB182" s="1" t="s">
        <v>5332</v>
      </c>
      <c r="CC182" s="1" t="s">
        <v>5333</v>
      </c>
      <c r="CD182" s="1" t="s">
        <v>5334</v>
      </c>
      <c r="CE182" s="1" t="s">
        <v>5335</v>
      </c>
      <c r="CF182" s="1" t="s">
        <v>5336</v>
      </c>
      <c r="CG182" s="1" t="s">
        <v>5337</v>
      </c>
    </row>
    <row r="183" spans="1:85" ht="12.75" x14ac:dyDescent="0.2">
      <c r="A183" s="14">
        <v>42011.344145902782</v>
      </c>
      <c r="B183" s="1">
        <v>4</v>
      </c>
      <c r="C183" s="1">
        <v>5</v>
      </c>
      <c r="D183" s="1">
        <v>2</v>
      </c>
      <c r="E183" s="1">
        <v>2</v>
      </c>
      <c r="F183" s="1">
        <v>5</v>
      </c>
      <c r="G183" s="1">
        <v>4</v>
      </c>
      <c r="H183" s="1">
        <v>3</v>
      </c>
      <c r="I183" s="1">
        <v>3</v>
      </c>
      <c r="J183" s="1">
        <v>1</v>
      </c>
      <c r="K183" s="1">
        <v>2</v>
      </c>
      <c r="L183" s="1">
        <v>5</v>
      </c>
      <c r="M183" s="1">
        <v>2</v>
      </c>
      <c r="N183" s="1">
        <v>1</v>
      </c>
      <c r="O183" s="1">
        <v>2</v>
      </c>
      <c r="P183" s="1">
        <v>4</v>
      </c>
      <c r="Q183" s="1">
        <v>4</v>
      </c>
      <c r="R183" s="1">
        <v>2</v>
      </c>
      <c r="S183" s="1">
        <v>4</v>
      </c>
      <c r="T183" s="1">
        <v>2</v>
      </c>
      <c r="U183" s="1">
        <v>3</v>
      </c>
      <c r="V183" s="1">
        <v>4</v>
      </c>
      <c r="W183" s="1">
        <v>1</v>
      </c>
      <c r="X183" s="1">
        <v>2</v>
      </c>
      <c r="Y183" s="1">
        <v>4</v>
      </c>
      <c r="Z183" s="1">
        <v>2</v>
      </c>
      <c r="AA183" s="1">
        <v>4</v>
      </c>
      <c r="AB183" s="1">
        <v>2</v>
      </c>
      <c r="AC183" s="1">
        <v>4</v>
      </c>
      <c r="AD183" s="1">
        <v>3</v>
      </c>
      <c r="AE183" s="1">
        <v>1</v>
      </c>
      <c r="AF183" s="1">
        <v>2</v>
      </c>
      <c r="AG183" s="1">
        <v>3</v>
      </c>
      <c r="AH183" s="1">
        <v>3</v>
      </c>
      <c r="AI183" s="1">
        <v>3</v>
      </c>
      <c r="AJ183" s="1">
        <v>4</v>
      </c>
      <c r="AK183" s="1">
        <v>5</v>
      </c>
      <c r="AL183" s="1">
        <v>1</v>
      </c>
      <c r="AM183" s="1">
        <v>3</v>
      </c>
      <c r="AN183" s="1">
        <v>5</v>
      </c>
      <c r="AO183" s="1">
        <v>2</v>
      </c>
      <c r="AP183" s="1">
        <v>2</v>
      </c>
      <c r="AQ183" s="1">
        <v>2</v>
      </c>
      <c r="AR183" s="1">
        <v>2</v>
      </c>
      <c r="AS183" s="1">
        <v>4</v>
      </c>
      <c r="AT183" s="1">
        <v>5</v>
      </c>
      <c r="AU183" s="1">
        <v>2</v>
      </c>
      <c r="AV183" s="1">
        <v>1</v>
      </c>
      <c r="AW183" s="1">
        <v>2</v>
      </c>
      <c r="AX183" s="1">
        <v>3</v>
      </c>
      <c r="AY183" s="1">
        <v>2</v>
      </c>
      <c r="AZ183" s="1">
        <v>2</v>
      </c>
      <c r="BA183" s="1">
        <v>4</v>
      </c>
      <c r="BB183" s="1">
        <v>1</v>
      </c>
      <c r="BC183" s="1">
        <v>2</v>
      </c>
      <c r="BD183" s="1">
        <v>4</v>
      </c>
      <c r="BE183" s="1" t="s">
        <v>5338</v>
      </c>
      <c r="BF183" s="1" t="s">
        <v>5339</v>
      </c>
      <c r="BG183" s="1" t="s">
        <v>5340</v>
      </c>
      <c r="BH183" s="1" t="s">
        <v>5341</v>
      </c>
      <c r="BI183" s="1" t="s">
        <v>5342</v>
      </c>
      <c r="BJ183" s="1" t="s">
        <v>5343</v>
      </c>
      <c r="BK183" s="1" t="s">
        <v>5344</v>
      </c>
      <c r="BL183" s="1" t="s">
        <v>5345</v>
      </c>
      <c r="BM183" s="1" t="s">
        <v>5346</v>
      </c>
      <c r="BN183" s="1" t="s">
        <v>5347</v>
      </c>
      <c r="BO183" s="1" t="s">
        <v>5348</v>
      </c>
      <c r="BP183" s="1" t="s">
        <v>5349</v>
      </c>
      <c r="BQ183" s="1" t="s">
        <v>5350</v>
      </c>
      <c r="BR183" s="1" t="s">
        <v>5351</v>
      </c>
      <c r="BS183" s="1" t="s">
        <v>5352</v>
      </c>
      <c r="BT183" s="1" t="s">
        <v>5353</v>
      </c>
      <c r="BU183" s="1" t="s">
        <v>5354</v>
      </c>
      <c r="BV183" s="1" t="s">
        <v>5355</v>
      </c>
      <c r="BW183" s="1" t="s">
        <v>5356</v>
      </c>
      <c r="BX183" s="1" t="s">
        <v>5357</v>
      </c>
      <c r="BY183" s="1" t="s">
        <v>5358</v>
      </c>
      <c r="BZ183" s="1" t="s">
        <v>5359</v>
      </c>
      <c r="CA183" s="1" t="s">
        <v>5360</v>
      </c>
      <c r="CB183" s="1" t="s">
        <v>5361</v>
      </c>
      <c r="CC183" s="1" t="s">
        <v>5362</v>
      </c>
      <c r="CD183" s="1" t="s">
        <v>5363</v>
      </c>
      <c r="CE183" s="1" t="s">
        <v>5364</v>
      </c>
      <c r="CF183" s="1" t="s">
        <v>5365</v>
      </c>
      <c r="CG183" s="1" t="s">
        <v>5366</v>
      </c>
    </row>
    <row r="184" spans="1:85" ht="12.75" x14ac:dyDescent="0.2">
      <c r="A184" s="14">
        <v>42011.362169317137</v>
      </c>
      <c r="B184" s="1">
        <v>3</v>
      </c>
      <c r="C184" s="1">
        <v>5</v>
      </c>
      <c r="D184" s="1">
        <v>1</v>
      </c>
      <c r="E184" s="1">
        <v>1</v>
      </c>
      <c r="F184" s="1">
        <v>3</v>
      </c>
      <c r="G184" s="1">
        <v>4</v>
      </c>
      <c r="H184" s="1">
        <v>3</v>
      </c>
      <c r="I184" s="1">
        <v>4</v>
      </c>
      <c r="J184" s="1">
        <v>3</v>
      </c>
      <c r="K184" s="1">
        <v>4</v>
      </c>
      <c r="L184" s="1">
        <v>4</v>
      </c>
      <c r="M184" s="1">
        <v>2</v>
      </c>
      <c r="N184" s="1">
        <v>3</v>
      </c>
      <c r="O184" s="1">
        <v>3</v>
      </c>
      <c r="P184" s="1">
        <v>4</v>
      </c>
      <c r="Q184" s="1">
        <v>2</v>
      </c>
      <c r="R184" s="1">
        <v>3</v>
      </c>
      <c r="S184" s="1">
        <v>5</v>
      </c>
      <c r="T184" s="1">
        <v>2</v>
      </c>
      <c r="U184" s="1">
        <v>3</v>
      </c>
      <c r="V184" s="1">
        <v>5</v>
      </c>
      <c r="W184" s="1">
        <v>5</v>
      </c>
      <c r="X184" s="1">
        <v>3</v>
      </c>
      <c r="Y184" s="1">
        <v>3</v>
      </c>
      <c r="Z184" s="1">
        <v>4</v>
      </c>
      <c r="AA184" s="1">
        <v>3</v>
      </c>
      <c r="AB184" s="1">
        <v>3</v>
      </c>
      <c r="AC184" s="1">
        <v>3</v>
      </c>
      <c r="AD184" s="1">
        <v>5</v>
      </c>
      <c r="AE184" s="1">
        <v>3</v>
      </c>
      <c r="AF184" s="1">
        <v>4</v>
      </c>
      <c r="AG184" s="1">
        <v>2</v>
      </c>
      <c r="AH184" s="1">
        <v>5</v>
      </c>
      <c r="AI184" s="1">
        <v>5</v>
      </c>
      <c r="AJ184" s="1">
        <v>3</v>
      </c>
      <c r="AK184" s="1">
        <v>5</v>
      </c>
      <c r="AL184" s="1" t="s">
        <v>5367</v>
      </c>
      <c r="AM184" s="1" t="s">
        <v>5368</v>
      </c>
      <c r="AN184" s="1">
        <v>5</v>
      </c>
      <c r="AO184" s="1">
        <v>4</v>
      </c>
      <c r="AP184" s="1">
        <v>4</v>
      </c>
      <c r="AQ184" s="1">
        <v>5</v>
      </c>
      <c r="AR184" s="1">
        <v>3</v>
      </c>
      <c r="AS184" s="1">
        <v>5</v>
      </c>
      <c r="AT184" s="1">
        <v>5</v>
      </c>
      <c r="AU184" s="1">
        <v>3</v>
      </c>
      <c r="AV184" s="1">
        <v>2</v>
      </c>
      <c r="AW184" s="1">
        <v>4</v>
      </c>
      <c r="AX184" s="1">
        <v>4</v>
      </c>
      <c r="AY184" s="1">
        <v>4</v>
      </c>
      <c r="AZ184" s="1">
        <v>3</v>
      </c>
      <c r="BA184" s="1">
        <v>5</v>
      </c>
      <c r="BB184" s="1" t="s">
        <v>5369</v>
      </c>
      <c r="BC184" s="1">
        <v>2</v>
      </c>
      <c r="BD184" s="1">
        <v>5</v>
      </c>
      <c r="BE184" s="1" t="s">
        <v>5370</v>
      </c>
      <c r="BF184" s="1" t="s">
        <v>5371</v>
      </c>
      <c r="BG184" s="1" t="s">
        <v>5372</v>
      </c>
      <c r="BH184" s="1" t="s">
        <v>5373</v>
      </c>
      <c r="BI184" s="1" t="s">
        <v>5374</v>
      </c>
      <c r="BJ184" s="1" t="s">
        <v>5375</v>
      </c>
      <c r="BK184" s="1" t="s">
        <v>5376</v>
      </c>
      <c r="BL184" s="1" t="s">
        <v>5377</v>
      </c>
      <c r="BM184" s="1" t="s">
        <v>5378</v>
      </c>
      <c r="BN184" s="1" t="s">
        <v>5379</v>
      </c>
      <c r="BO184" s="1" t="s">
        <v>5380</v>
      </c>
      <c r="BP184" s="1" t="s">
        <v>5381</v>
      </c>
      <c r="BQ184" s="1" t="s">
        <v>5382</v>
      </c>
      <c r="BR184" s="1" t="s">
        <v>5383</v>
      </c>
      <c r="BS184" s="1" t="s">
        <v>5384</v>
      </c>
      <c r="BT184" s="1" t="s">
        <v>5385</v>
      </c>
      <c r="BU184" s="1" t="s">
        <v>5386</v>
      </c>
      <c r="BV184" s="1" t="s">
        <v>5387</v>
      </c>
      <c r="BW184" s="1" t="s">
        <v>5388</v>
      </c>
      <c r="BX184" s="1" t="s">
        <v>5389</v>
      </c>
      <c r="BY184" s="1" t="s">
        <v>5390</v>
      </c>
      <c r="BZ184" s="1" t="s">
        <v>5391</v>
      </c>
      <c r="CA184" s="1" t="s">
        <v>5392</v>
      </c>
      <c r="CB184" s="1" t="s">
        <v>5393</v>
      </c>
      <c r="CC184" s="1" t="s">
        <v>5394</v>
      </c>
      <c r="CD184" s="1" t="s">
        <v>5395</v>
      </c>
      <c r="CE184" s="1" t="s">
        <v>5396</v>
      </c>
      <c r="CF184" s="1" t="s">
        <v>5397</v>
      </c>
      <c r="CG184" s="1" t="s">
        <v>5398</v>
      </c>
    </row>
    <row r="185" spans="1:85" ht="12.75" x14ac:dyDescent="0.2">
      <c r="A185" s="14">
        <v>42011.389928912038</v>
      </c>
      <c r="B185" s="1">
        <v>2</v>
      </c>
      <c r="C185" s="1">
        <v>5</v>
      </c>
      <c r="D185" s="1">
        <v>3</v>
      </c>
      <c r="E185" s="1">
        <v>2</v>
      </c>
      <c r="F185" s="1">
        <v>4</v>
      </c>
      <c r="G185" s="1">
        <v>5</v>
      </c>
      <c r="H185" s="1">
        <v>2</v>
      </c>
      <c r="I185" s="1">
        <v>3</v>
      </c>
      <c r="J185" s="1">
        <v>2</v>
      </c>
      <c r="K185" s="1">
        <v>2</v>
      </c>
      <c r="L185" s="1">
        <v>4</v>
      </c>
      <c r="M185" s="1">
        <v>4</v>
      </c>
      <c r="N185" s="1">
        <v>3</v>
      </c>
      <c r="O185" s="1">
        <v>2</v>
      </c>
      <c r="P185" s="1">
        <v>3</v>
      </c>
      <c r="Q185" s="1">
        <v>3</v>
      </c>
      <c r="R185" s="1">
        <v>3</v>
      </c>
      <c r="S185" s="1">
        <v>3</v>
      </c>
      <c r="T185" s="1">
        <v>4</v>
      </c>
      <c r="U185" s="1">
        <v>3</v>
      </c>
      <c r="V185" s="1">
        <v>4</v>
      </c>
      <c r="W185" s="1">
        <v>4</v>
      </c>
      <c r="X185" s="1">
        <v>4</v>
      </c>
      <c r="Y185" s="1">
        <v>3</v>
      </c>
      <c r="Z185" s="1">
        <v>4</v>
      </c>
      <c r="AA185" s="1">
        <v>4</v>
      </c>
      <c r="AB185" s="1">
        <v>4</v>
      </c>
      <c r="AC185" s="1">
        <v>5</v>
      </c>
      <c r="AD185" s="1">
        <v>3</v>
      </c>
      <c r="AE185" s="1">
        <v>3</v>
      </c>
      <c r="AF185" s="1">
        <v>4</v>
      </c>
      <c r="AG185" s="1">
        <v>3</v>
      </c>
      <c r="AH185" s="1">
        <v>3</v>
      </c>
      <c r="AI185" s="1">
        <v>3</v>
      </c>
      <c r="AJ185" s="1">
        <v>2</v>
      </c>
      <c r="AK185" s="1">
        <v>5</v>
      </c>
      <c r="AL185" s="1">
        <v>2</v>
      </c>
      <c r="AM185" s="1">
        <v>2</v>
      </c>
      <c r="AN185" s="1">
        <v>4</v>
      </c>
      <c r="AO185" s="1">
        <v>4</v>
      </c>
      <c r="AP185" s="1">
        <v>2</v>
      </c>
      <c r="AQ185" s="1">
        <v>3</v>
      </c>
      <c r="AR185" s="1">
        <v>2</v>
      </c>
      <c r="AS185" s="1">
        <v>2</v>
      </c>
      <c r="AT185" s="1">
        <v>4</v>
      </c>
      <c r="AU185" s="1">
        <v>4</v>
      </c>
      <c r="AV185" s="1">
        <v>2</v>
      </c>
      <c r="AW185" s="1">
        <v>2</v>
      </c>
      <c r="AX185" s="1">
        <v>4</v>
      </c>
      <c r="AY185" s="1">
        <v>2</v>
      </c>
      <c r="AZ185" s="1">
        <v>2</v>
      </c>
      <c r="BA185" s="1">
        <v>4</v>
      </c>
      <c r="BB185" s="1">
        <v>3</v>
      </c>
      <c r="BC185" s="1">
        <v>4</v>
      </c>
      <c r="BD185" s="1">
        <v>4</v>
      </c>
      <c r="BE185" s="1" t="s">
        <v>5399</v>
      </c>
      <c r="BF185" s="1" t="s">
        <v>5400</v>
      </c>
      <c r="BG185" s="1" t="s">
        <v>5401</v>
      </c>
      <c r="BH185" s="1" t="s">
        <v>5402</v>
      </c>
      <c r="BI185" s="1" t="s">
        <v>5403</v>
      </c>
      <c r="BJ185" s="1" t="s">
        <v>5404</v>
      </c>
      <c r="BK185" s="1" t="s">
        <v>5405</v>
      </c>
      <c r="BL185" s="1" t="s">
        <v>5406</v>
      </c>
      <c r="BM185" s="1" t="s">
        <v>5407</v>
      </c>
      <c r="BN185" s="1" t="s">
        <v>5408</v>
      </c>
      <c r="BO185" s="1" t="s">
        <v>5409</v>
      </c>
      <c r="BP185" s="1" t="s">
        <v>5410</v>
      </c>
      <c r="BQ185" s="1" t="s">
        <v>5411</v>
      </c>
      <c r="BR185" s="1" t="s">
        <v>5412</v>
      </c>
      <c r="BS185" s="1" t="s">
        <v>5413</v>
      </c>
      <c r="BT185" s="1" t="s">
        <v>5414</v>
      </c>
      <c r="BU185" s="1" t="s">
        <v>5415</v>
      </c>
      <c r="BV185" s="1" t="s">
        <v>5416</v>
      </c>
      <c r="BW185" s="1" t="s">
        <v>5417</v>
      </c>
      <c r="BX185" s="1" t="s">
        <v>5418</v>
      </c>
      <c r="BY185" s="1" t="s">
        <v>5419</v>
      </c>
      <c r="BZ185" s="1" t="s">
        <v>5420</v>
      </c>
      <c r="CA185" s="1" t="s">
        <v>5421</v>
      </c>
      <c r="CB185" s="1" t="s">
        <v>5422</v>
      </c>
      <c r="CC185" s="1" t="s">
        <v>5423</v>
      </c>
      <c r="CD185" s="1" t="s">
        <v>5424</v>
      </c>
      <c r="CE185" s="1" t="s">
        <v>5425</v>
      </c>
      <c r="CF185" s="1" t="s">
        <v>5426</v>
      </c>
      <c r="CG185" s="1" t="s">
        <v>5427</v>
      </c>
    </row>
    <row r="186" spans="1:85" ht="12.75" x14ac:dyDescent="0.2">
      <c r="A186" s="14">
        <v>42011.399675081011</v>
      </c>
      <c r="B186" s="1">
        <v>3</v>
      </c>
      <c r="C186" s="1">
        <v>5</v>
      </c>
      <c r="D186" s="1">
        <v>5</v>
      </c>
      <c r="E186" s="1">
        <v>3</v>
      </c>
      <c r="F186" s="1">
        <v>5</v>
      </c>
      <c r="G186" s="1">
        <v>4</v>
      </c>
      <c r="H186" s="1">
        <v>4</v>
      </c>
      <c r="I186" s="1">
        <v>4</v>
      </c>
      <c r="J186" s="1">
        <v>5</v>
      </c>
      <c r="K186" s="1">
        <v>4</v>
      </c>
      <c r="L186" s="1">
        <v>4</v>
      </c>
      <c r="M186" s="1">
        <v>3</v>
      </c>
      <c r="N186" s="1">
        <v>4</v>
      </c>
      <c r="O186" s="1">
        <v>5</v>
      </c>
      <c r="P186" s="1">
        <v>4</v>
      </c>
      <c r="Q186" s="1">
        <v>4</v>
      </c>
      <c r="R186" s="1">
        <v>5</v>
      </c>
      <c r="S186" s="1">
        <v>5</v>
      </c>
      <c r="T186" s="1">
        <v>3</v>
      </c>
      <c r="U186" s="1">
        <v>4</v>
      </c>
      <c r="V186" s="1">
        <v>5</v>
      </c>
      <c r="W186" s="1">
        <v>5</v>
      </c>
      <c r="X186" s="1">
        <v>5</v>
      </c>
      <c r="Y186" s="1">
        <v>5</v>
      </c>
      <c r="Z186" s="1">
        <v>5</v>
      </c>
      <c r="AA186" s="1">
        <v>5</v>
      </c>
      <c r="AB186" s="1">
        <v>5</v>
      </c>
      <c r="AC186" s="1">
        <v>4</v>
      </c>
      <c r="AD186" s="1">
        <v>4</v>
      </c>
      <c r="AE186" s="1">
        <v>3</v>
      </c>
      <c r="AF186" s="1">
        <v>5</v>
      </c>
      <c r="AG186" s="1">
        <v>4</v>
      </c>
      <c r="AH186" s="1">
        <v>5</v>
      </c>
      <c r="AI186" s="1">
        <v>4</v>
      </c>
      <c r="AJ186" s="1">
        <v>3</v>
      </c>
      <c r="AK186" s="1">
        <v>5</v>
      </c>
      <c r="AL186" s="1">
        <v>5</v>
      </c>
      <c r="AM186" s="1">
        <v>3</v>
      </c>
      <c r="AN186" s="1">
        <v>5</v>
      </c>
      <c r="AO186" s="1">
        <v>5</v>
      </c>
      <c r="AP186" s="1">
        <v>5</v>
      </c>
      <c r="AQ186" s="1">
        <v>4</v>
      </c>
      <c r="AR186" s="1">
        <v>5</v>
      </c>
      <c r="AS186" s="1">
        <v>4</v>
      </c>
      <c r="AT186" s="1">
        <v>5</v>
      </c>
      <c r="AU186" s="1">
        <v>3</v>
      </c>
      <c r="AV186" s="1">
        <v>4</v>
      </c>
      <c r="AW186" s="1">
        <v>5</v>
      </c>
      <c r="AX186" s="1">
        <v>4</v>
      </c>
      <c r="AY186" s="1">
        <v>5</v>
      </c>
      <c r="AZ186" s="1">
        <v>5</v>
      </c>
      <c r="BA186" s="1">
        <v>5</v>
      </c>
      <c r="BB186" s="1">
        <v>3</v>
      </c>
      <c r="BC186" s="1">
        <v>3</v>
      </c>
      <c r="BD186" s="1">
        <v>5</v>
      </c>
      <c r="BE186" s="1" t="s">
        <v>5428</v>
      </c>
      <c r="BF186" s="1" t="s">
        <v>5429</v>
      </c>
      <c r="BG186" s="1" t="s">
        <v>5430</v>
      </c>
      <c r="BH186" s="1" t="s">
        <v>5431</v>
      </c>
      <c r="BI186" s="1" t="s">
        <v>5432</v>
      </c>
      <c r="BJ186" s="1" t="s">
        <v>5433</v>
      </c>
      <c r="BK186" s="1" t="s">
        <v>5434</v>
      </c>
      <c r="BL186" s="1" t="s">
        <v>5435</v>
      </c>
      <c r="BM186" s="1" t="s">
        <v>5436</v>
      </c>
      <c r="BN186" s="1" t="s">
        <v>5437</v>
      </c>
      <c r="BO186" s="1" t="s">
        <v>5438</v>
      </c>
      <c r="BP186" s="1" t="s">
        <v>5439</v>
      </c>
      <c r="BQ186" s="1" t="s">
        <v>5440</v>
      </c>
      <c r="BR186" s="1" t="s">
        <v>5441</v>
      </c>
      <c r="BS186" s="1" t="s">
        <v>5442</v>
      </c>
      <c r="BT186" s="1" t="s">
        <v>5443</v>
      </c>
      <c r="BU186" s="1" t="s">
        <v>5444</v>
      </c>
      <c r="BV186" s="1" t="s">
        <v>5445</v>
      </c>
      <c r="BW186" s="1" t="s">
        <v>5446</v>
      </c>
      <c r="BX186" s="1" t="s">
        <v>5447</v>
      </c>
      <c r="BY186" s="1" t="s">
        <v>5448</v>
      </c>
      <c r="BZ186" s="1" t="s">
        <v>5449</v>
      </c>
      <c r="CA186" s="1" t="s">
        <v>5450</v>
      </c>
      <c r="CB186" s="1" t="s">
        <v>5451</v>
      </c>
      <c r="CC186" s="1" t="s">
        <v>5452</v>
      </c>
      <c r="CD186" s="1" t="s">
        <v>5453</v>
      </c>
      <c r="CE186" s="1" t="s">
        <v>5454</v>
      </c>
      <c r="CF186" s="1" t="s">
        <v>5455</v>
      </c>
      <c r="CG186" s="1" t="s">
        <v>5456</v>
      </c>
    </row>
    <row r="187" spans="1:85" ht="12.75" x14ac:dyDescent="0.2">
      <c r="A187" s="14">
        <v>42011.411454016205</v>
      </c>
      <c r="B187" s="1">
        <v>1</v>
      </c>
      <c r="C187" s="1">
        <v>4</v>
      </c>
      <c r="D187" s="1">
        <v>3</v>
      </c>
      <c r="E187" s="1">
        <v>1</v>
      </c>
      <c r="F187" s="1">
        <v>3</v>
      </c>
      <c r="G187" s="1">
        <v>5</v>
      </c>
      <c r="H187" s="1">
        <v>4</v>
      </c>
      <c r="I187" s="1">
        <v>1</v>
      </c>
      <c r="J187" s="1">
        <v>3</v>
      </c>
      <c r="K187" s="1">
        <v>3</v>
      </c>
      <c r="L187" s="1">
        <v>3</v>
      </c>
      <c r="M187" s="1">
        <v>2</v>
      </c>
      <c r="N187" s="1">
        <v>2</v>
      </c>
      <c r="O187" s="1">
        <v>2</v>
      </c>
      <c r="P187" s="1">
        <v>4</v>
      </c>
      <c r="Q187" s="1">
        <v>4</v>
      </c>
      <c r="R187" s="1">
        <v>2</v>
      </c>
      <c r="S187" s="1">
        <v>3</v>
      </c>
      <c r="T187" s="1">
        <v>1</v>
      </c>
      <c r="U187" s="1">
        <v>5</v>
      </c>
      <c r="V187" s="1">
        <v>4</v>
      </c>
      <c r="W187" s="1">
        <v>5</v>
      </c>
      <c r="X187" s="1">
        <v>4</v>
      </c>
      <c r="Y187" s="1">
        <v>4</v>
      </c>
      <c r="Z187" s="1">
        <v>2</v>
      </c>
      <c r="AA187" s="1">
        <v>3</v>
      </c>
      <c r="AB187" s="1">
        <v>4</v>
      </c>
      <c r="AC187" s="1">
        <v>4</v>
      </c>
      <c r="AD187" s="1">
        <v>3</v>
      </c>
      <c r="AE187" s="1">
        <v>3</v>
      </c>
      <c r="AF187" s="1">
        <v>4</v>
      </c>
      <c r="AG187" s="1">
        <v>4</v>
      </c>
      <c r="AH187" s="1">
        <v>4</v>
      </c>
      <c r="AI187" s="1">
        <v>4</v>
      </c>
      <c r="AJ187" s="1">
        <v>2</v>
      </c>
      <c r="AK187" s="1">
        <v>3</v>
      </c>
      <c r="AL187" s="1">
        <v>4</v>
      </c>
      <c r="AM187" s="1">
        <v>2</v>
      </c>
      <c r="AN187" s="1">
        <v>4</v>
      </c>
      <c r="AO187" s="1">
        <v>4</v>
      </c>
      <c r="AP187" s="1">
        <v>4</v>
      </c>
      <c r="AQ187" s="1">
        <v>2</v>
      </c>
      <c r="AR187" s="1">
        <v>2</v>
      </c>
      <c r="AS187" s="1">
        <v>4</v>
      </c>
      <c r="AT187" s="1">
        <v>4</v>
      </c>
      <c r="AU187" s="1">
        <v>2</v>
      </c>
      <c r="AV187" s="1">
        <v>2</v>
      </c>
      <c r="AW187" s="1">
        <v>4</v>
      </c>
      <c r="AX187" s="1">
        <v>3</v>
      </c>
      <c r="AY187" s="1">
        <v>4</v>
      </c>
      <c r="AZ187" s="1">
        <v>2</v>
      </c>
      <c r="BA187" s="1">
        <v>3</v>
      </c>
      <c r="BB187" s="1">
        <v>1</v>
      </c>
      <c r="BC187" s="1">
        <v>4</v>
      </c>
      <c r="BD187" s="1">
        <v>4</v>
      </c>
      <c r="BE187" s="1" t="s">
        <v>5457</v>
      </c>
      <c r="BF187" s="1" t="s">
        <v>5458</v>
      </c>
      <c r="BG187" s="1" t="s">
        <v>5459</v>
      </c>
      <c r="BH187" s="1" t="s">
        <v>5460</v>
      </c>
      <c r="BI187" s="1" t="s">
        <v>5461</v>
      </c>
      <c r="BJ187" s="1" t="s">
        <v>5462</v>
      </c>
      <c r="BK187" s="1" t="s">
        <v>5463</v>
      </c>
      <c r="BL187" s="1" t="s">
        <v>5464</v>
      </c>
      <c r="BM187" s="1" t="s">
        <v>5465</v>
      </c>
      <c r="BN187" s="1" t="s">
        <v>5466</v>
      </c>
      <c r="BO187" s="1" t="s">
        <v>5467</v>
      </c>
      <c r="BP187" s="1" t="s">
        <v>5468</v>
      </c>
      <c r="BQ187" s="1" t="s">
        <v>5469</v>
      </c>
      <c r="BR187" s="1" t="s">
        <v>5470</v>
      </c>
      <c r="BS187" s="1" t="s">
        <v>5471</v>
      </c>
      <c r="BT187" s="1" t="s">
        <v>5472</v>
      </c>
      <c r="BU187" s="1" t="s">
        <v>5473</v>
      </c>
      <c r="BV187" s="1" t="s">
        <v>5474</v>
      </c>
      <c r="BW187" s="1" t="s">
        <v>5475</v>
      </c>
      <c r="BX187" s="1" t="s">
        <v>5476</v>
      </c>
      <c r="BZ187" s="1" t="s">
        <v>5477</v>
      </c>
      <c r="CA187" s="1" t="s">
        <v>5478</v>
      </c>
      <c r="CB187" s="1" t="s">
        <v>5479</v>
      </c>
      <c r="CC187" s="1" t="s">
        <v>5480</v>
      </c>
      <c r="CD187" s="1" t="s">
        <v>5481</v>
      </c>
      <c r="CE187" s="1" t="s">
        <v>5482</v>
      </c>
      <c r="CF187" s="1" t="s">
        <v>5483</v>
      </c>
      <c r="CG187" s="1" t="s">
        <v>5484</v>
      </c>
    </row>
    <row r="188" spans="1:85" ht="12.75" x14ac:dyDescent="0.2">
      <c r="A188" s="14">
        <v>42011.426688726846</v>
      </c>
      <c r="B188" s="1">
        <v>4</v>
      </c>
      <c r="C188" s="1">
        <v>5</v>
      </c>
      <c r="D188" s="1">
        <v>4</v>
      </c>
      <c r="E188" s="1">
        <v>1</v>
      </c>
      <c r="F188" s="1">
        <v>5</v>
      </c>
      <c r="G188" s="1">
        <v>5</v>
      </c>
      <c r="H188" s="1">
        <v>5</v>
      </c>
      <c r="I188" s="1">
        <v>3</v>
      </c>
      <c r="J188" s="1">
        <v>5</v>
      </c>
      <c r="K188" s="1" t="s">
        <v>5485</v>
      </c>
      <c r="L188" s="1">
        <v>5</v>
      </c>
      <c r="M188" s="1">
        <v>3</v>
      </c>
      <c r="N188" s="1">
        <v>5</v>
      </c>
      <c r="O188" s="1">
        <v>1</v>
      </c>
      <c r="P188" s="1">
        <v>3</v>
      </c>
      <c r="Q188" s="1">
        <v>3</v>
      </c>
      <c r="R188" s="1">
        <v>5</v>
      </c>
      <c r="S188" s="1">
        <v>5</v>
      </c>
      <c r="T188" s="1">
        <v>3</v>
      </c>
      <c r="U188" s="1">
        <v>1</v>
      </c>
      <c r="V188" s="1">
        <v>5</v>
      </c>
      <c r="W188" s="1" t="s">
        <v>5486</v>
      </c>
      <c r="X188" s="1" t="s">
        <v>5487</v>
      </c>
      <c r="Y188" s="1">
        <v>5</v>
      </c>
      <c r="Z188" s="1" t="s">
        <v>5488</v>
      </c>
      <c r="AA188" s="1">
        <v>5</v>
      </c>
      <c r="AB188" s="1">
        <v>3</v>
      </c>
      <c r="AC188" s="1">
        <v>5</v>
      </c>
      <c r="AD188" s="1">
        <v>5</v>
      </c>
      <c r="AE188" s="1">
        <v>5</v>
      </c>
      <c r="AF188" s="1">
        <v>5</v>
      </c>
      <c r="AG188" s="1">
        <v>3</v>
      </c>
      <c r="AH188" s="1">
        <v>5</v>
      </c>
      <c r="AI188" s="1">
        <v>5</v>
      </c>
      <c r="AJ188" s="1" t="s">
        <v>5489</v>
      </c>
      <c r="AK188" s="1">
        <v>5</v>
      </c>
      <c r="AL188" s="1">
        <v>3</v>
      </c>
      <c r="AM188" s="1" t="s">
        <v>5490</v>
      </c>
      <c r="AN188" s="1">
        <v>5</v>
      </c>
      <c r="AO188" s="1">
        <v>5</v>
      </c>
      <c r="AP188" s="1">
        <v>5</v>
      </c>
      <c r="AQ188" s="1" t="s">
        <v>5491</v>
      </c>
      <c r="AR188" s="1">
        <v>5</v>
      </c>
      <c r="AS188" s="1">
        <v>1</v>
      </c>
      <c r="AT188" s="1" t="s">
        <v>5492</v>
      </c>
      <c r="AU188" s="1">
        <v>5</v>
      </c>
      <c r="AV188" s="1">
        <v>5</v>
      </c>
      <c r="AW188" s="1" t="s">
        <v>5493</v>
      </c>
      <c r="AX188" s="1">
        <v>4</v>
      </c>
      <c r="AY188" s="1" t="s">
        <v>5494</v>
      </c>
      <c r="AZ188" s="1">
        <v>5</v>
      </c>
      <c r="BA188" s="1">
        <v>4</v>
      </c>
      <c r="BB188" s="1" t="s">
        <v>5495</v>
      </c>
      <c r="BC188" s="1" t="s">
        <v>5496</v>
      </c>
      <c r="BD188" s="1">
        <v>5</v>
      </c>
      <c r="BE188" s="1" t="s">
        <v>5497</v>
      </c>
      <c r="BF188" s="1" t="s">
        <v>5498</v>
      </c>
      <c r="BG188" s="1" t="s">
        <v>5499</v>
      </c>
      <c r="BH188" s="1" t="s">
        <v>5500</v>
      </c>
      <c r="BI188" s="1" t="s">
        <v>5501</v>
      </c>
      <c r="BJ188" s="1" t="s">
        <v>5502</v>
      </c>
      <c r="BK188" s="1" t="s">
        <v>5503</v>
      </c>
      <c r="BL188" s="1" t="s">
        <v>5504</v>
      </c>
      <c r="BM188" s="1" t="s">
        <v>5505</v>
      </c>
      <c r="BN188" s="1" t="s">
        <v>5506</v>
      </c>
      <c r="BO188" s="1" t="s">
        <v>5507</v>
      </c>
      <c r="BP188" s="1" t="s">
        <v>5508</v>
      </c>
      <c r="BQ188" s="1" t="s">
        <v>5509</v>
      </c>
      <c r="BR188" s="1" t="s">
        <v>5510</v>
      </c>
      <c r="BS188" s="1" t="s">
        <v>5511</v>
      </c>
      <c r="BT188" s="1" t="s">
        <v>5512</v>
      </c>
      <c r="BU188" s="1" t="s">
        <v>5513</v>
      </c>
      <c r="BV188" s="1" t="s">
        <v>5514</v>
      </c>
      <c r="BX188" s="1" t="s">
        <v>5515</v>
      </c>
      <c r="BY188" s="1" t="s">
        <v>5516</v>
      </c>
      <c r="BZ188" s="1" t="s">
        <v>5517</v>
      </c>
      <c r="CA188" s="1" t="s">
        <v>5518</v>
      </c>
      <c r="CB188" s="1" t="s">
        <v>5519</v>
      </c>
      <c r="CC188" s="1" t="s">
        <v>5520</v>
      </c>
      <c r="CD188" s="1" t="s">
        <v>5521</v>
      </c>
      <c r="CE188" s="1" t="s">
        <v>5522</v>
      </c>
      <c r="CF188" s="1" t="s">
        <v>5523</v>
      </c>
      <c r="CG188" s="1" t="s">
        <v>5524</v>
      </c>
    </row>
    <row r="189" spans="1:85" ht="12.75" x14ac:dyDescent="0.2">
      <c r="A189" s="14">
        <v>42011.451392974537</v>
      </c>
      <c r="B189" s="1">
        <v>3</v>
      </c>
      <c r="C189" s="1">
        <v>1</v>
      </c>
      <c r="D189" s="1">
        <v>1</v>
      </c>
      <c r="E189" s="1">
        <v>1</v>
      </c>
      <c r="F189" s="1">
        <v>3</v>
      </c>
      <c r="G189" s="1">
        <v>3</v>
      </c>
      <c r="H189" s="1">
        <v>3</v>
      </c>
      <c r="I189" s="1">
        <v>1</v>
      </c>
      <c r="J189" s="1">
        <v>5</v>
      </c>
      <c r="K189" s="1">
        <v>5</v>
      </c>
      <c r="L189" s="1">
        <v>4</v>
      </c>
      <c r="M189" s="1">
        <v>3</v>
      </c>
      <c r="N189" s="1">
        <v>1</v>
      </c>
      <c r="O189" s="1">
        <v>3</v>
      </c>
      <c r="P189" s="1">
        <v>1</v>
      </c>
      <c r="Q189" s="1">
        <v>1</v>
      </c>
      <c r="R189" s="1">
        <v>3</v>
      </c>
      <c r="S189" s="1">
        <v>1</v>
      </c>
      <c r="T189" s="1">
        <v>1</v>
      </c>
      <c r="U189" s="1">
        <v>2</v>
      </c>
      <c r="V189" s="1">
        <v>2</v>
      </c>
      <c r="W189" s="1">
        <v>1</v>
      </c>
      <c r="X189" s="1">
        <v>1</v>
      </c>
      <c r="Y189" s="1">
        <v>3</v>
      </c>
      <c r="Z189" s="1">
        <v>2</v>
      </c>
      <c r="AA189" s="1">
        <v>3</v>
      </c>
      <c r="AB189" s="1">
        <v>1</v>
      </c>
      <c r="AC189" s="1">
        <v>2</v>
      </c>
      <c r="AD189" s="1">
        <v>4</v>
      </c>
      <c r="AE189" s="1">
        <v>3</v>
      </c>
      <c r="AF189" s="1">
        <v>4</v>
      </c>
      <c r="AG189" s="1">
        <v>4</v>
      </c>
      <c r="AH189" s="1">
        <v>4</v>
      </c>
      <c r="AI189" s="1">
        <v>1</v>
      </c>
      <c r="AJ189" s="1">
        <v>3</v>
      </c>
      <c r="AK189" s="1">
        <v>1</v>
      </c>
      <c r="AL189" s="1">
        <v>1</v>
      </c>
      <c r="AM189" s="1">
        <v>1</v>
      </c>
      <c r="AN189" s="1">
        <v>4</v>
      </c>
      <c r="AO189" s="1">
        <v>4</v>
      </c>
      <c r="AP189" s="1">
        <v>3</v>
      </c>
      <c r="AQ189" s="1">
        <v>1</v>
      </c>
      <c r="AR189" s="1">
        <v>5</v>
      </c>
      <c r="AS189" s="1">
        <v>5</v>
      </c>
      <c r="AT189" s="1">
        <v>5</v>
      </c>
      <c r="AU189" s="1">
        <v>3</v>
      </c>
      <c r="AV189" s="1">
        <v>3</v>
      </c>
      <c r="AW189" s="1">
        <v>4</v>
      </c>
      <c r="AX189" s="1">
        <v>1</v>
      </c>
      <c r="AY189" s="1">
        <v>2</v>
      </c>
      <c r="AZ189" s="1">
        <v>3</v>
      </c>
      <c r="BA189" s="1">
        <v>1</v>
      </c>
      <c r="BB189" s="1">
        <v>1</v>
      </c>
      <c r="BC189" s="1">
        <v>4</v>
      </c>
      <c r="BD189" s="1">
        <v>3</v>
      </c>
      <c r="BE189" s="1" t="s">
        <v>5525</v>
      </c>
      <c r="BF189" s="1" t="s">
        <v>5526</v>
      </c>
      <c r="BG189" s="1" t="s">
        <v>5527</v>
      </c>
      <c r="BH189" s="1" t="s">
        <v>5528</v>
      </c>
      <c r="BI189" s="1" t="s">
        <v>5529</v>
      </c>
      <c r="BJ189" s="1" t="s">
        <v>5530</v>
      </c>
      <c r="BK189" s="1" t="s">
        <v>5531</v>
      </c>
      <c r="BL189" s="1" t="s">
        <v>5532</v>
      </c>
      <c r="BM189" s="1" t="s">
        <v>5533</v>
      </c>
      <c r="BN189" s="1" t="s">
        <v>5534</v>
      </c>
      <c r="BO189" s="1" t="s">
        <v>5535</v>
      </c>
      <c r="BP189" s="1" t="s">
        <v>5536</v>
      </c>
      <c r="BQ189" s="1" t="s">
        <v>5537</v>
      </c>
      <c r="BR189" s="1" t="s">
        <v>5538</v>
      </c>
      <c r="BS189" s="1" t="s">
        <v>5539</v>
      </c>
      <c r="BT189" s="1" t="s">
        <v>5540</v>
      </c>
      <c r="BU189" s="1" t="s">
        <v>5541</v>
      </c>
      <c r="BV189" s="1" t="s">
        <v>5542</v>
      </c>
      <c r="BW189" s="1" t="s">
        <v>5543</v>
      </c>
      <c r="BX189" s="1" t="s">
        <v>5544</v>
      </c>
      <c r="BY189" s="1" t="s">
        <v>5545</v>
      </c>
      <c r="BZ189" s="1" t="s">
        <v>5546</v>
      </c>
      <c r="CA189" s="1" t="s">
        <v>5547</v>
      </c>
      <c r="CB189" s="1" t="s">
        <v>5548</v>
      </c>
      <c r="CC189" s="1" t="s">
        <v>5549</v>
      </c>
      <c r="CD189" s="1" t="s">
        <v>5550</v>
      </c>
      <c r="CE189" s="1" t="s">
        <v>5551</v>
      </c>
      <c r="CF189" s="1" t="s">
        <v>5552</v>
      </c>
      <c r="CG189" s="1" t="s">
        <v>5553</v>
      </c>
    </row>
    <row r="190" spans="1:85" ht="12.75" x14ac:dyDescent="0.2">
      <c r="A190" s="14">
        <v>42011.470270266203</v>
      </c>
      <c r="B190" s="1">
        <v>4</v>
      </c>
      <c r="C190" s="1">
        <v>5</v>
      </c>
      <c r="D190" s="1">
        <v>4</v>
      </c>
      <c r="E190" s="1">
        <v>1</v>
      </c>
      <c r="F190" s="1">
        <v>5</v>
      </c>
      <c r="G190" s="1">
        <v>3</v>
      </c>
      <c r="H190" s="1">
        <v>5</v>
      </c>
      <c r="I190" s="1">
        <v>1</v>
      </c>
      <c r="J190" s="1">
        <v>3</v>
      </c>
      <c r="K190" s="1">
        <v>1</v>
      </c>
      <c r="L190" s="1">
        <v>4</v>
      </c>
      <c r="M190" s="1">
        <v>1</v>
      </c>
      <c r="N190" s="1">
        <v>1</v>
      </c>
      <c r="O190" s="1">
        <v>2</v>
      </c>
      <c r="P190" s="1">
        <v>2</v>
      </c>
      <c r="Q190" s="1">
        <v>5</v>
      </c>
      <c r="R190" s="1">
        <v>4</v>
      </c>
      <c r="S190" s="1">
        <v>5</v>
      </c>
      <c r="T190" s="1">
        <v>1</v>
      </c>
      <c r="U190" s="1">
        <v>1</v>
      </c>
      <c r="V190" s="1">
        <v>4</v>
      </c>
      <c r="W190" s="1">
        <v>1</v>
      </c>
      <c r="X190" s="1">
        <v>1</v>
      </c>
      <c r="Y190" s="1">
        <v>2</v>
      </c>
      <c r="Z190" s="1">
        <v>1</v>
      </c>
      <c r="AA190" s="1">
        <v>2</v>
      </c>
      <c r="AB190" s="1">
        <v>1</v>
      </c>
      <c r="AC190" s="1">
        <v>1</v>
      </c>
      <c r="AD190" s="1">
        <v>1</v>
      </c>
      <c r="AE190" s="1">
        <v>1</v>
      </c>
      <c r="AF190" s="1">
        <v>4</v>
      </c>
      <c r="AG190" s="1">
        <v>3</v>
      </c>
      <c r="AH190" s="1">
        <v>4</v>
      </c>
      <c r="AI190" s="1">
        <v>3</v>
      </c>
      <c r="AJ190" s="1">
        <v>2</v>
      </c>
      <c r="AK190" s="1">
        <v>5</v>
      </c>
      <c r="AL190" s="1">
        <v>4</v>
      </c>
      <c r="AM190" s="1">
        <v>1</v>
      </c>
      <c r="AN190" s="1">
        <v>5</v>
      </c>
      <c r="AO190" s="1">
        <v>3</v>
      </c>
      <c r="AP190" s="1">
        <v>4</v>
      </c>
      <c r="AQ190" s="1">
        <v>1</v>
      </c>
      <c r="AR190" s="1">
        <v>4</v>
      </c>
      <c r="AS190" s="1">
        <v>1</v>
      </c>
      <c r="AT190" s="1">
        <v>4</v>
      </c>
      <c r="AU190" s="1">
        <v>1</v>
      </c>
      <c r="AV190" s="1">
        <v>2</v>
      </c>
      <c r="AW190" s="1">
        <v>3</v>
      </c>
      <c r="AX190" s="1">
        <v>2</v>
      </c>
      <c r="AY190" s="1">
        <v>5</v>
      </c>
      <c r="AZ190" s="1">
        <v>4</v>
      </c>
      <c r="BA190" s="1">
        <v>4</v>
      </c>
      <c r="BB190" s="1">
        <v>1</v>
      </c>
      <c r="BC190" s="1">
        <v>3</v>
      </c>
      <c r="BD190" s="1">
        <v>4</v>
      </c>
      <c r="BE190" s="1" t="s">
        <v>5554</v>
      </c>
      <c r="BF190" s="1" t="s">
        <v>5555</v>
      </c>
      <c r="BG190" s="1" t="s">
        <v>5556</v>
      </c>
      <c r="BH190" s="1" t="s">
        <v>5557</v>
      </c>
      <c r="BI190" s="1" t="s">
        <v>5558</v>
      </c>
      <c r="BJ190" s="1" t="s">
        <v>5559</v>
      </c>
      <c r="BK190" s="1" t="s">
        <v>5560</v>
      </c>
      <c r="BL190" s="1" t="s">
        <v>5561</v>
      </c>
      <c r="BM190" s="1" t="s">
        <v>5562</v>
      </c>
      <c r="BN190" s="1" t="s">
        <v>5563</v>
      </c>
      <c r="BO190" s="1" t="s">
        <v>5564</v>
      </c>
      <c r="BP190" s="1" t="s">
        <v>5565</v>
      </c>
      <c r="BQ190" s="1" t="s">
        <v>5566</v>
      </c>
      <c r="BR190" s="1" t="s">
        <v>5567</v>
      </c>
      <c r="BS190" s="1" t="s">
        <v>5568</v>
      </c>
      <c r="BT190" s="1" t="s">
        <v>5569</v>
      </c>
      <c r="BU190" s="1" t="s">
        <v>5570</v>
      </c>
      <c r="BV190" s="1" t="s">
        <v>5571</v>
      </c>
      <c r="BX190" s="1" t="s">
        <v>5572</v>
      </c>
      <c r="BY190" s="1" t="s">
        <v>5573</v>
      </c>
      <c r="BZ190" s="1" t="s">
        <v>5574</v>
      </c>
      <c r="CA190" s="1" t="s">
        <v>5575</v>
      </c>
      <c r="CB190" s="1" t="s">
        <v>5576</v>
      </c>
      <c r="CC190" s="1" t="s">
        <v>5577</v>
      </c>
      <c r="CD190" s="1" t="s">
        <v>5578</v>
      </c>
      <c r="CE190" s="1" t="s">
        <v>5579</v>
      </c>
      <c r="CF190" s="1" t="s">
        <v>5580</v>
      </c>
      <c r="CG190" s="1" t="s">
        <v>5581</v>
      </c>
    </row>
    <row r="191" spans="1:85" ht="12.75" x14ac:dyDescent="0.2">
      <c r="A191" s="14">
        <v>42011.487082511572</v>
      </c>
      <c r="B191" s="1">
        <v>5</v>
      </c>
      <c r="C191" s="1">
        <v>3</v>
      </c>
      <c r="D191" s="1">
        <v>4</v>
      </c>
      <c r="E191" s="1">
        <v>4</v>
      </c>
      <c r="F191" s="1">
        <v>5</v>
      </c>
      <c r="G191" s="1">
        <v>2</v>
      </c>
      <c r="H191" s="1">
        <v>2</v>
      </c>
      <c r="I191" s="1">
        <v>2</v>
      </c>
      <c r="J191" s="1">
        <v>2</v>
      </c>
      <c r="K191" s="1">
        <v>2</v>
      </c>
      <c r="L191" s="1">
        <v>2</v>
      </c>
      <c r="M191" s="1">
        <v>1</v>
      </c>
      <c r="N191" s="1">
        <v>2</v>
      </c>
      <c r="O191" s="1">
        <v>4</v>
      </c>
      <c r="P191" s="1">
        <v>2</v>
      </c>
      <c r="Q191" s="1">
        <v>3</v>
      </c>
      <c r="R191" s="1">
        <v>2</v>
      </c>
      <c r="S191" s="1">
        <v>2</v>
      </c>
      <c r="T191" s="1">
        <v>1</v>
      </c>
      <c r="U191" s="1">
        <v>2</v>
      </c>
      <c r="V191" s="1">
        <v>2</v>
      </c>
      <c r="W191" s="1">
        <v>2</v>
      </c>
      <c r="X191" s="1">
        <v>3</v>
      </c>
      <c r="Y191" s="1">
        <v>4</v>
      </c>
      <c r="Z191" s="1">
        <v>4</v>
      </c>
      <c r="AA191" s="1">
        <v>4</v>
      </c>
      <c r="AB191" s="1">
        <v>4</v>
      </c>
      <c r="AC191" s="1">
        <v>4</v>
      </c>
      <c r="AD191" s="1">
        <v>2</v>
      </c>
      <c r="AE191" s="1">
        <v>2</v>
      </c>
      <c r="AF191" s="1">
        <v>3</v>
      </c>
      <c r="AG191" s="1">
        <v>2</v>
      </c>
      <c r="AH191" s="1">
        <v>4</v>
      </c>
      <c r="AI191" s="1">
        <v>2</v>
      </c>
      <c r="AJ191" s="1">
        <v>5</v>
      </c>
      <c r="AK191" s="1">
        <v>2</v>
      </c>
      <c r="AL191" s="1">
        <v>4</v>
      </c>
      <c r="AM191" s="1">
        <v>5</v>
      </c>
      <c r="AN191" s="1">
        <v>5</v>
      </c>
      <c r="AO191" s="1">
        <v>2</v>
      </c>
      <c r="AP191" s="1">
        <v>4</v>
      </c>
      <c r="AQ191" s="1">
        <v>4</v>
      </c>
      <c r="AR191" s="1">
        <v>4</v>
      </c>
      <c r="AS191" s="1">
        <v>2</v>
      </c>
      <c r="AT191" s="1">
        <v>2</v>
      </c>
      <c r="AU191" s="1">
        <v>2</v>
      </c>
      <c r="AV191" s="1">
        <v>4</v>
      </c>
      <c r="AW191" s="1">
        <v>4</v>
      </c>
      <c r="AX191" s="1">
        <v>2</v>
      </c>
      <c r="AY191" s="1">
        <v>2</v>
      </c>
      <c r="AZ191" s="1">
        <v>2</v>
      </c>
      <c r="BA191" s="1">
        <v>2</v>
      </c>
      <c r="BB191" s="1">
        <v>2</v>
      </c>
      <c r="BC191" s="1">
        <v>2</v>
      </c>
      <c r="BD191" s="1">
        <v>2</v>
      </c>
      <c r="BE191" s="1" t="s">
        <v>5582</v>
      </c>
      <c r="BF191" s="1" t="s">
        <v>5583</v>
      </c>
      <c r="BG191" s="1" t="s">
        <v>5584</v>
      </c>
      <c r="BH191" s="1" t="s">
        <v>5585</v>
      </c>
      <c r="BI191" s="1" t="s">
        <v>5586</v>
      </c>
      <c r="BJ191" s="1" t="s">
        <v>5587</v>
      </c>
      <c r="BK191" s="1" t="s">
        <v>5588</v>
      </c>
      <c r="BL191" s="1" t="s">
        <v>5589</v>
      </c>
      <c r="BM191" s="1" t="s">
        <v>5590</v>
      </c>
      <c r="BN191" s="1" t="s">
        <v>5591</v>
      </c>
      <c r="BO191" s="1" t="s">
        <v>5592</v>
      </c>
      <c r="BP191" s="1" t="s">
        <v>5593</v>
      </c>
      <c r="BQ191" s="1" t="s">
        <v>5594</v>
      </c>
      <c r="BR191" s="1" t="s">
        <v>5595</v>
      </c>
      <c r="BS191" s="1" t="s">
        <v>5596</v>
      </c>
      <c r="BT191" s="1" t="s">
        <v>5597</v>
      </c>
      <c r="BU191" s="1" t="s">
        <v>5598</v>
      </c>
      <c r="BV191" s="1" t="s">
        <v>5599</v>
      </c>
      <c r="BW191" s="1" t="s">
        <v>5600</v>
      </c>
      <c r="BX191" s="1" t="s">
        <v>5601</v>
      </c>
      <c r="BY191" s="1" t="s">
        <v>5602</v>
      </c>
      <c r="BZ191" s="1" t="s">
        <v>5603</v>
      </c>
      <c r="CA191" s="1" t="s">
        <v>5604</v>
      </c>
      <c r="CB191" s="1" t="s">
        <v>5605</v>
      </c>
      <c r="CC191" s="1" t="s">
        <v>5606</v>
      </c>
      <c r="CD191" s="1" t="s">
        <v>5607</v>
      </c>
      <c r="CE191" s="1" t="s">
        <v>5608</v>
      </c>
      <c r="CF191" s="1" t="s">
        <v>5609</v>
      </c>
      <c r="CG191" s="1" t="s">
        <v>5610</v>
      </c>
    </row>
    <row r="192" spans="1:85" ht="12.75" x14ac:dyDescent="0.2">
      <c r="A192" s="14">
        <v>42011.498097210642</v>
      </c>
      <c r="B192" s="1">
        <v>1</v>
      </c>
      <c r="C192" s="1">
        <v>3</v>
      </c>
      <c r="D192" s="1">
        <v>3</v>
      </c>
      <c r="E192" s="1">
        <v>4</v>
      </c>
      <c r="F192" s="1">
        <v>5</v>
      </c>
      <c r="G192" s="1">
        <v>1</v>
      </c>
      <c r="H192" s="1">
        <v>5</v>
      </c>
      <c r="I192" s="1">
        <v>1</v>
      </c>
      <c r="J192" s="1">
        <v>1</v>
      </c>
      <c r="K192" s="1">
        <v>5</v>
      </c>
      <c r="L192" s="1">
        <v>5</v>
      </c>
      <c r="M192" s="1">
        <v>4</v>
      </c>
      <c r="N192" s="1">
        <v>3</v>
      </c>
      <c r="O192" s="1">
        <v>4</v>
      </c>
      <c r="P192" s="1">
        <v>5</v>
      </c>
      <c r="Q192" s="1">
        <v>1</v>
      </c>
      <c r="R192" s="1">
        <v>3</v>
      </c>
      <c r="S192" s="1">
        <v>5</v>
      </c>
      <c r="T192" s="1">
        <v>5</v>
      </c>
      <c r="U192" s="1">
        <v>5</v>
      </c>
      <c r="V192" s="1">
        <v>5</v>
      </c>
      <c r="W192" s="1">
        <v>1</v>
      </c>
      <c r="X192" s="1">
        <v>1</v>
      </c>
      <c r="Y192" s="1">
        <v>5</v>
      </c>
      <c r="Z192" s="1">
        <v>1</v>
      </c>
      <c r="AA192" s="1">
        <v>4</v>
      </c>
      <c r="AB192" s="1">
        <v>2</v>
      </c>
      <c r="AC192" s="1">
        <v>1</v>
      </c>
      <c r="AD192" s="1">
        <v>1</v>
      </c>
      <c r="AE192" s="1">
        <v>1</v>
      </c>
      <c r="AF192" s="1">
        <v>1</v>
      </c>
      <c r="AG192" s="1">
        <v>1</v>
      </c>
      <c r="AH192" s="1">
        <v>4</v>
      </c>
      <c r="AI192" s="1">
        <v>1</v>
      </c>
      <c r="AJ192" s="1">
        <v>1</v>
      </c>
      <c r="AK192" s="1">
        <v>3</v>
      </c>
      <c r="AL192" s="1">
        <v>2</v>
      </c>
      <c r="AM192" s="1">
        <v>5</v>
      </c>
      <c r="AN192" s="1">
        <v>5</v>
      </c>
      <c r="AO192" s="1">
        <v>1</v>
      </c>
      <c r="AP192" s="1">
        <v>5</v>
      </c>
      <c r="AQ192" s="1">
        <v>1</v>
      </c>
      <c r="AR192" s="1">
        <v>1</v>
      </c>
      <c r="AS192" s="1">
        <v>5</v>
      </c>
      <c r="AT192" s="1">
        <v>4</v>
      </c>
      <c r="AU192" s="1">
        <v>1</v>
      </c>
      <c r="AV192" s="1">
        <v>1</v>
      </c>
      <c r="AW192" s="1">
        <v>3</v>
      </c>
      <c r="AX192" s="1">
        <v>5</v>
      </c>
      <c r="AY192" s="1">
        <v>1</v>
      </c>
      <c r="AZ192" s="1">
        <v>2</v>
      </c>
      <c r="BA192" s="1">
        <v>5</v>
      </c>
      <c r="BB192" s="1">
        <v>5</v>
      </c>
      <c r="BC192" s="1">
        <v>5</v>
      </c>
      <c r="BD192" s="1">
        <v>5</v>
      </c>
      <c r="BE192" s="1" t="s">
        <v>5611</v>
      </c>
      <c r="BF192" s="1" t="s">
        <v>5612</v>
      </c>
      <c r="BG192" s="1" t="s">
        <v>5613</v>
      </c>
      <c r="BH192" s="1" t="s">
        <v>5614</v>
      </c>
      <c r="BI192" s="1" t="s">
        <v>5615</v>
      </c>
      <c r="BJ192" s="1" t="s">
        <v>5616</v>
      </c>
      <c r="BK192" s="1" t="s">
        <v>5617</v>
      </c>
      <c r="BL192" s="1" t="s">
        <v>5618</v>
      </c>
      <c r="BM192" s="1" t="s">
        <v>5619</v>
      </c>
      <c r="BN192" s="1" t="s">
        <v>5620</v>
      </c>
      <c r="BO192" s="1" t="s">
        <v>5621</v>
      </c>
      <c r="BP192" s="1" t="s">
        <v>5622</v>
      </c>
      <c r="BQ192" s="1" t="s">
        <v>5623</v>
      </c>
      <c r="BR192" s="1" t="s">
        <v>5624</v>
      </c>
      <c r="BS192" s="1" t="s">
        <v>5625</v>
      </c>
      <c r="BT192" s="1" t="s">
        <v>5626</v>
      </c>
      <c r="BU192" s="1" t="s">
        <v>5627</v>
      </c>
      <c r="BV192" s="1" t="s">
        <v>5628</v>
      </c>
      <c r="BW192" s="1" t="s">
        <v>5629</v>
      </c>
      <c r="BX192" s="1" t="s">
        <v>5630</v>
      </c>
      <c r="BY192" s="1" t="s">
        <v>5631</v>
      </c>
      <c r="BZ192" s="1" t="s">
        <v>5632</v>
      </c>
      <c r="CA192" s="1" t="s">
        <v>5633</v>
      </c>
      <c r="CB192" s="1" t="s">
        <v>5634</v>
      </c>
      <c r="CC192" s="1" t="s">
        <v>5635</v>
      </c>
      <c r="CD192" s="1" t="s">
        <v>5636</v>
      </c>
      <c r="CE192" s="1" t="s">
        <v>5637</v>
      </c>
      <c r="CF192" s="1" t="s">
        <v>5638</v>
      </c>
      <c r="CG192" s="1" t="s">
        <v>5639</v>
      </c>
    </row>
    <row r="193" spans="1:85" ht="12.75" x14ac:dyDescent="0.2">
      <c r="A193" s="14">
        <v>42011.502152465277</v>
      </c>
      <c r="B193" s="1">
        <v>2</v>
      </c>
      <c r="C193" s="1">
        <v>5</v>
      </c>
      <c r="D193" s="1">
        <v>3</v>
      </c>
      <c r="E193" s="1">
        <v>3</v>
      </c>
      <c r="F193" s="1">
        <v>5</v>
      </c>
      <c r="G193" s="1">
        <v>1</v>
      </c>
      <c r="H193" s="1">
        <v>5</v>
      </c>
      <c r="I193" s="1">
        <v>1</v>
      </c>
      <c r="J193" s="1">
        <v>2</v>
      </c>
      <c r="K193" s="1">
        <v>4</v>
      </c>
      <c r="L193" s="1">
        <v>1</v>
      </c>
      <c r="M193" s="1">
        <v>1</v>
      </c>
      <c r="N193" s="1">
        <v>3</v>
      </c>
      <c r="O193" s="1">
        <v>2</v>
      </c>
      <c r="P193" s="1">
        <v>5</v>
      </c>
      <c r="Q193" s="1">
        <v>5</v>
      </c>
      <c r="R193" s="1">
        <v>4</v>
      </c>
      <c r="S193" s="1">
        <v>5</v>
      </c>
      <c r="T193" s="1">
        <v>2</v>
      </c>
      <c r="U193" s="1">
        <v>4</v>
      </c>
      <c r="V193" s="1">
        <v>5</v>
      </c>
      <c r="W193" s="1">
        <v>5</v>
      </c>
      <c r="X193" s="1">
        <v>3</v>
      </c>
      <c r="Y193" s="1">
        <v>4</v>
      </c>
      <c r="Z193" s="1">
        <v>5</v>
      </c>
      <c r="AA193" s="1">
        <v>4</v>
      </c>
      <c r="AB193" s="1">
        <v>3</v>
      </c>
      <c r="AC193" s="1">
        <v>5</v>
      </c>
      <c r="AD193" s="1">
        <v>4</v>
      </c>
      <c r="AE193" s="1">
        <v>5</v>
      </c>
      <c r="AF193" s="1">
        <v>5</v>
      </c>
      <c r="AG193" s="1">
        <v>5</v>
      </c>
      <c r="AH193" s="1">
        <v>4</v>
      </c>
      <c r="AI193" s="1">
        <v>5</v>
      </c>
      <c r="AJ193" s="1">
        <v>3</v>
      </c>
      <c r="AK193" s="1">
        <v>4</v>
      </c>
      <c r="AL193" s="1">
        <v>4</v>
      </c>
      <c r="AM193" s="1">
        <v>4</v>
      </c>
      <c r="AN193" s="1">
        <v>4</v>
      </c>
      <c r="AO193" s="1">
        <v>2</v>
      </c>
      <c r="AP193" s="1">
        <v>4</v>
      </c>
      <c r="AQ193" s="1">
        <v>3</v>
      </c>
      <c r="AR193" s="1">
        <v>4</v>
      </c>
      <c r="AS193" s="1">
        <v>5</v>
      </c>
      <c r="AT193" s="1">
        <v>3</v>
      </c>
      <c r="AU193" s="1">
        <v>2</v>
      </c>
      <c r="AV193" s="1">
        <v>3</v>
      </c>
      <c r="AW193" s="1">
        <v>3</v>
      </c>
      <c r="AX193" s="1">
        <v>5</v>
      </c>
      <c r="AY193" s="1">
        <v>5</v>
      </c>
      <c r="AZ193" s="1">
        <v>5</v>
      </c>
      <c r="BA193" s="1">
        <v>5</v>
      </c>
      <c r="BB193" s="1">
        <v>3</v>
      </c>
      <c r="BC193" s="1">
        <v>5</v>
      </c>
      <c r="BD193" s="1">
        <v>5</v>
      </c>
      <c r="BE193" s="1" t="s">
        <v>5640</v>
      </c>
      <c r="BF193" s="1" t="s">
        <v>5641</v>
      </c>
      <c r="BG193" s="1" t="s">
        <v>5642</v>
      </c>
      <c r="BH193" s="1" t="s">
        <v>5643</v>
      </c>
      <c r="BI193" s="1" t="s">
        <v>5644</v>
      </c>
      <c r="BJ193" s="1" t="s">
        <v>5645</v>
      </c>
      <c r="BK193" s="1" t="s">
        <v>5646</v>
      </c>
      <c r="BL193" s="1" t="s">
        <v>5647</v>
      </c>
      <c r="BM193" s="1" t="s">
        <v>5648</v>
      </c>
      <c r="BN193" s="1" t="s">
        <v>5649</v>
      </c>
      <c r="BO193" s="1" t="s">
        <v>5650</v>
      </c>
      <c r="BP193" s="1" t="s">
        <v>5651</v>
      </c>
      <c r="BQ193" s="1" t="s">
        <v>5652</v>
      </c>
      <c r="BR193" s="1" t="s">
        <v>5653</v>
      </c>
      <c r="BS193" s="1" t="s">
        <v>5654</v>
      </c>
      <c r="BT193" s="1" t="s">
        <v>5655</v>
      </c>
      <c r="BU193" s="1" t="s">
        <v>5656</v>
      </c>
      <c r="BV193" s="1" t="s">
        <v>5657</v>
      </c>
      <c r="BW193" s="1" t="s">
        <v>5658</v>
      </c>
      <c r="BX193" s="1" t="s">
        <v>5659</v>
      </c>
      <c r="BY193" s="1" t="s">
        <v>5660</v>
      </c>
      <c r="BZ193" s="1" t="s">
        <v>5661</v>
      </c>
      <c r="CA193" s="1" t="s">
        <v>5662</v>
      </c>
      <c r="CB193" s="1" t="s">
        <v>5663</v>
      </c>
      <c r="CC193" s="1" t="s">
        <v>5664</v>
      </c>
      <c r="CD193" s="1" t="s">
        <v>5665</v>
      </c>
      <c r="CE193" s="1" t="s">
        <v>5666</v>
      </c>
      <c r="CF193" s="1" t="s">
        <v>5667</v>
      </c>
      <c r="CG193" s="1" t="s">
        <v>5668</v>
      </c>
    </row>
    <row r="194" spans="1:85" ht="12.75" x14ac:dyDescent="0.2">
      <c r="A194" s="14">
        <v>42011.528808854171</v>
      </c>
      <c r="B194" s="1">
        <v>1</v>
      </c>
      <c r="C194" s="1">
        <v>1</v>
      </c>
      <c r="D194" s="1">
        <v>5</v>
      </c>
      <c r="E194" s="1">
        <v>2</v>
      </c>
      <c r="F194" s="1">
        <v>4</v>
      </c>
      <c r="G194" s="1">
        <v>1</v>
      </c>
      <c r="H194" s="1">
        <v>4</v>
      </c>
      <c r="I194" s="1">
        <v>4</v>
      </c>
      <c r="J194" s="1">
        <v>1</v>
      </c>
      <c r="K194" s="1">
        <v>3</v>
      </c>
      <c r="L194" s="1">
        <v>1</v>
      </c>
      <c r="M194" s="1">
        <v>1</v>
      </c>
      <c r="N194" s="1">
        <v>1</v>
      </c>
      <c r="O194" s="1">
        <v>4</v>
      </c>
      <c r="P194" s="1">
        <v>4</v>
      </c>
      <c r="Q194" s="1">
        <v>3</v>
      </c>
      <c r="R194" s="1">
        <v>4</v>
      </c>
      <c r="S194" s="1">
        <v>5</v>
      </c>
      <c r="T194" s="1">
        <v>1</v>
      </c>
      <c r="U194" s="1">
        <v>3</v>
      </c>
      <c r="V194" s="1">
        <v>4</v>
      </c>
      <c r="W194" s="1">
        <v>5</v>
      </c>
      <c r="X194" s="1">
        <v>5</v>
      </c>
      <c r="Y194" s="1" t="s">
        <v>5669</v>
      </c>
      <c r="Z194" s="1" t="s">
        <v>5670</v>
      </c>
      <c r="AA194" s="1" t="s">
        <v>5671</v>
      </c>
      <c r="AB194" s="1" t="s">
        <v>5672</v>
      </c>
      <c r="AC194" s="1" t="s">
        <v>5673</v>
      </c>
      <c r="AD194" s="1" t="s">
        <v>5674</v>
      </c>
      <c r="AE194" s="1" t="s">
        <v>5675</v>
      </c>
      <c r="AF194" s="1" t="s">
        <v>5676</v>
      </c>
      <c r="AG194" s="1" t="s">
        <v>5677</v>
      </c>
      <c r="AH194" s="1" t="s">
        <v>5678</v>
      </c>
      <c r="AI194" s="1" t="s">
        <v>5679</v>
      </c>
      <c r="AJ194" s="1">
        <v>1</v>
      </c>
      <c r="AK194" s="1">
        <v>2</v>
      </c>
      <c r="AL194" s="1">
        <v>5</v>
      </c>
      <c r="AM194" s="1">
        <v>4</v>
      </c>
      <c r="AN194" s="1">
        <v>4</v>
      </c>
      <c r="AO194" s="1">
        <v>1</v>
      </c>
      <c r="AP194" s="1">
        <v>4</v>
      </c>
      <c r="AQ194" s="1">
        <v>4</v>
      </c>
      <c r="AR194" s="1">
        <v>1</v>
      </c>
      <c r="AS194" s="1">
        <v>4</v>
      </c>
      <c r="AT194" s="1">
        <v>1</v>
      </c>
      <c r="AU194" s="1">
        <v>1</v>
      </c>
      <c r="AV194" s="1">
        <v>1</v>
      </c>
      <c r="AW194" s="1">
        <v>4</v>
      </c>
      <c r="AX194" s="1">
        <v>4</v>
      </c>
      <c r="AY194" s="1">
        <v>4</v>
      </c>
      <c r="AZ194" s="1">
        <v>4</v>
      </c>
      <c r="BA194" s="1">
        <v>5</v>
      </c>
      <c r="BB194" s="1">
        <v>2</v>
      </c>
      <c r="BC194" s="1">
        <v>3</v>
      </c>
      <c r="BD194" s="1">
        <v>4</v>
      </c>
      <c r="BE194" s="1" t="s">
        <v>5680</v>
      </c>
      <c r="BF194" s="1" t="s">
        <v>5681</v>
      </c>
      <c r="BG194" s="1" t="s">
        <v>5682</v>
      </c>
      <c r="BH194" s="1" t="s">
        <v>5683</v>
      </c>
      <c r="BI194" s="1" t="s">
        <v>5684</v>
      </c>
      <c r="BJ194" s="1" t="s">
        <v>5685</v>
      </c>
      <c r="BK194" s="1" t="s">
        <v>5686</v>
      </c>
      <c r="BL194" s="1" t="s">
        <v>5687</v>
      </c>
      <c r="BM194" s="1" t="s">
        <v>5688</v>
      </c>
      <c r="BN194" s="1" t="s">
        <v>5689</v>
      </c>
      <c r="BO194" s="1" t="s">
        <v>5690</v>
      </c>
      <c r="BP194" s="1" t="s">
        <v>5691</v>
      </c>
      <c r="BQ194" s="1" t="s">
        <v>5692</v>
      </c>
      <c r="BR194" s="1" t="s">
        <v>5693</v>
      </c>
      <c r="BS194" s="1" t="s">
        <v>5694</v>
      </c>
      <c r="BT194" s="1" t="s">
        <v>5695</v>
      </c>
      <c r="BU194" s="1" t="s">
        <v>5696</v>
      </c>
      <c r="BV194" s="1" t="s">
        <v>5697</v>
      </c>
      <c r="BW194" s="1" t="s">
        <v>5698</v>
      </c>
      <c r="BX194" s="1" t="s">
        <v>5699</v>
      </c>
      <c r="BY194" s="1" t="s">
        <v>5700</v>
      </c>
      <c r="BZ194" s="1" t="s">
        <v>5701</v>
      </c>
      <c r="CA194" s="1" t="s">
        <v>5702</v>
      </c>
      <c r="CB194" s="1" t="s">
        <v>5703</v>
      </c>
      <c r="CC194" s="1" t="s">
        <v>5704</v>
      </c>
      <c r="CD194" s="1" t="s">
        <v>5705</v>
      </c>
      <c r="CE194" s="1" t="s">
        <v>5706</v>
      </c>
      <c r="CF194" s="1" t="s">
        <v>5707</v>
      </c>
      <c r="CG194" s="1" t="s">
        <v>5708</v>
      </c>
    </row>
    <row r="195" spans="1:85" ht="12.75" x14ac:dyDescent="0.2">
      <c r="A195" s="14">
        <v>42011.541421620372</v>
      </c>
    </row>
    <row r="196" spans="1:85" ht="12.75" x14ac:dyDescent="0.2">
      <c r="A196" s="14">
        <v>42011.545412916668</v>
      </c>
      <c r="B196" s="1">
        <v>3</v>
      </c>
      <c r="C196" s="1">
        <v>5</v>
      </c>
      <c r="D196" s="1">
        <v>1</v>
      </c>
      <c r="E196" s="1">
        <v>2</v>
      </c>
      <c r="F196" s="1">
        <v>5</v>
      </c>
      <c r="G196" s="1">
        <v>3</v>
      </c>
      <c r="H196" s="1">
        <v>4</v>
      </c>
      <c r="I196" s="1">
        <v>5</v>
      </c>
      <c r="J196" s="1">
        <v>1</v>
      </c>
      <c r="K196" s="1">
        <v>4</v>
      </c>
      <c r="L196" s="1">
        <v>2</v>
      </c>
      <c r="M196" s="1">
        <v>1</v>
      </c>
      <c r="N196" s="1">
        <v>1</v>
      </c>
      <c r="O196" s="1">
        <v>4</v>
      </c>
      <c r="P196" s="1">
        <v>5</v>
      </c>
      <c r="Q196" s="1">
        <v>1</v>
      </c>
      <c r="R196" s="1">
        <v>1</v>
      </c>
      <c r="S196" s="1">
        <v>3</v>
      </c>
      <c r="T196" s="1">
        <v>1</v>
      </c>
      <c r="U196" s="1">
        <v>1</v>
      </c>
      <c r="V196" s="1">
        <v>3</v>
      </c>
      <c r="W196" s="1">
        <v>1</v>
      </c>
      <c r="X196" s="1">
        <v>1</v>
      </c>
      <c r="Y196" s="1">
        <v>1</v>
      </c>
      <c r="Z196" s="1">
        <v>1</v>
      </c>
      <c r="AA196" s="1">
        <v>1</v>
      </c>
      <c r="AB196" s="1">
        <v>1</v>
      </c>
      <c r="AC196" s="1">
        <v>4</v>
      </c>
      <c r="AD196" s="1">
        <v>1</v>
      </c>
      <c r="AE196" s="1">
        <v>1</v>
      </c>
      <c r="AF196" s="1">
        <v>1</v>
      </c>
      <c r="AG196" s="1">
        <v>1</v>
      </c>
      <c r="AH196" s="1">
        <v>3</v>
      </c>
      <c r="AI196" s="1">
        <v>3</v>
      </c>
      <c r="AJ196" s="1">
        <v>3</v>
      </c>
      <c r="AK196" s="1">
        <v>5</v>
      </c>
      <c r="AL196" s="1">
        <v>1</v>
      </c>
      <c r="AM196" s="1">
        <v>3</v>
      </c>
      <c r="AN196" s="1">
        <v>5</v>
      </c>
      <c r="AO196" s="1">
        <v>4</v>
      </c>
      <c r="AP196" s="1">
        <v>5</v>
      </c>
      <c r="AQ196" s="1">
        <v>3</v>
      </c>
      <c r="AR196" s="1">
        <v>1</v>
      </c>
      <c r="AS196" s="1">
        <v>4</v>
      </c>
      <c r="AT196" s="1">
        <v>3</v>
      </c>
      <c r="AU196" s="1">
        <v>1</v>
      </c>
      <c r="AV196" s="1">
        <v>1</v>
      </c>
      <c r="AW196" s="1">
        <v>5</v>
      </c>
      <c r="AX196" s="1">
        <v>5</v>
      </c>
      <c r="AY196" s="1">
        <v>3</v>
      </c>
      <c r="AZ196" s="1">
        <v>1</v>
      </c>
      <c r="BA196" s="1">
        <v>3</v>
      </c>
      <c r="BB196" s="1">
        <v>4</v>
      </c>
      <c r="BC196" s="1">
        <v>2</v>
      </c>
      <c r="BD196" s="1">
        <v>3</v>
      </c>
      <c r="BE196" s="1" t="s">
        <v>5709</v>
      </c>
      <c r="BF196" s="1" t="s">
        <v>5710</v>
      </c>
      <c r="BG196" s="1" t="s">
        <v>5711</v>
      </c>
      <c r="BH196" s="1" t="s">
        <v>5712</v>
      </c>
      <c r="BI196" s="1" t="s">
        <v>5713</v>
      </c>
      <c r="BJ196" s="1" t="s">
        <v>5714</v>
      </c>
      <c r="BK196" s="1" t="s">
        <v>5715</v>
      </c>
      <c r="BL196" s="1" t="s">
        <v>5716</v>
      </c>
      <c r="BM196" s="1" t="s">
        <v>5717</v>
      </c>
      <c r="BN196" s="1" t="s">
        <v>5718</v>
      </c>
      <c r="BO196" s="1" t="s">
        <v>5719</v>
      </c>
      <c r="BP196" s="1" t="s">
        <v>5720</v>
      </c>
      <c r="BQ196" s="1" t="s">
        <v>5721</v>
      </c>
      <c r="BR196" s="1" t="s">
        <v>5722</v>
      </c>
      <c r="BS196" s="1" t="s">
        <v>5723</v>
      </c>
      <c r="BT196" s="1" t="s">
        <v>5724</v>
      </c>
      <c r="BU196" s="1" t="s">
        <v>5725</v>
      </c>
      <c r="BV196" s="1" t="s">
        <v>5726</v>
      </c>
      <c r="BW196" s="1" t="s">
        <v>5727</v>
      </c>
      <c r="BX196" s="1" t="s">
        <v>5728</v>
      </c>
      <c r="BY196" s="1" t="s">
        <v>5729</v>
      </c>
      <c r="BZ196" s="1" t="s">
        <v>5730</v>
      </c>
      <c r="CA196" s="1" t="s">
        <v>5731</v>
      </c>
      <c r="CB196" s="1" t="s">
        <v>5732</v>
      </c>
      <c r="CC196" s="1" t="s">
        <v>5733</v>
      </c>
      <c r="CD196" s="1" t="s">
        <v>5734</v>
      </c>
      <c r="CF196" s="1" t="s">
        <v>5735</v>
      </c>
      <c r="CG196" s="1" t="s">
        <v>5736</v>
      </c>
    </row>
    <row r="197" spans="1:85" ht="12.75" x14ac:dyDescent="0.2">
      <c r="A197" s="14">
        <v>42011.576225925921</v>
      </c>
      <c r="B197" s="1">
        <v>3</v>
      </c>
      <c r="C197" s="1">
        <v>1</v>
      </c>
      <c r="D197" s="1">
        <v>3</v>
      </c>
      <c r="E197" s="1">
        <v>1</v>
      </c>
      <c r="F197" s="1">
        <v>5</v>
      </c>
      <c r="G197" s="1">
        <v>5</v>
      </c>
      <c r="H197" s="1">
        <v>5</v>
      </c>
      <c r="I197" s="1">
        <v>5</v>
      </c>
      <c r="J197" s="1">
        <v>1</v>
      </c>
      <c r="K197" s="1">
        <v>1</v>
      </c>
      <c r="L197" s="1">
        <v>3</v>
      </c>
      <c r="M197" s="1">
        <v>3</v>
      </c>
      <c r="N197" s="1">
        <v>4</v>
      </c>
      <c r="O197" s="1">
        <v>1</v>
      </c>
      <c r="P197" s="1">
        <v>5</v>
      </c>
      <c r="Q197" s="1">
        <v>5</v>
      </c>
      <c r="R197" s="1">
        <v>3</v>
      </c>
      <c r="S197" s="1">
        <v>5</v>
      </c>
      <c r="T197" s="1">
        <v>1</v>
      </c>
      <c r="U197" s="1">
        <v>1</v>
      </c>
      <c r="V197" s="1">
        <v>5</v>
      </c>
      <c r="W197" s="1">
        <v>5</v>
      </c>
      <c r="X197" s="1">
        <v>3</v>
      </c>
      <c r="Y197" s="1">
        <v>4</v>
      </c>
      <c r="Z197" s="1">
        <v>5</v>
      </c>
      <c r="AA197" s="1">
        <v>3</v>
      </c>
      <c r="AB197" s="1">
        <v>5</v>
      </c>
      <c r="AC197" s="1">
        <v>2</v>
      </c>
      <c r="AD197" s="1">
        <v>4</v>
      </c>
      <c r="AE197" s="1">
        <v>5</v>
      </c>
      <c r="AF197" s="1">
        <v>4</v>
      </c>
      <c r="AG197" s="1">
        <v>5</v>
      </c>
      <c r="AH197" s="1">
        <v>3</v>
      </c>
      <c r="AI197" s="1">
        <v>4</v>
      </c>
      <c r="AJ197" s="1">
        <v>3</v>
      </c>
      <c r="AK197" s="1">
        <v>1</v>
      </c>
      <c r="AL197" s="1">
        <v>1</v>
      </c>
      <c r="AM197" s="1">
        <v>1</v>
      </c>
      <c r="AN197" s="1">
        <v>4</v>
      </c>
      <c r="AO197" s="1">
        <v>5</v>
      </c>
      <c r="AP197" s="1">
        <v>5</v>
      </c>
      <c r="AQ197" s="1">
        <v>5</v>
      </c>
      <c r="AR197" s="1">
        <v>1</v>
      </c>
      <c r="AS197" s="1">
        <v>4</v>
      </c>
      <c r="AT197" s="1">
        <v>4</v>
      </c>
      <c r="AU197" s="1">
        <v>1</v>
      </c>
      <c r="AV197" s="1">
        <v>1</v>
      </c>
      <c r="AW197" s="1">
        <v>5</v>
      </c>
      <c r="AX197" s="1">
        <v>5</v>
      </c>
      <c r="AY197" s="1">
        <v>5</v>
      </c>
      <c r="AZ197" s="1">
        <v>1</v>
      </c>
      <c r="BA197" s="1">
        <v>5</v>
      </c>
      <c r="BB197" s="1">
        <v>1</v>
      </c>
      <c r="BC197" s="1">
        <v>1</v>
      </c>
      <c r="BD197" s="1">
        <v>5</v>
      </c>
      <c r="BE197" s="1" t="s">
        <v>5737</v>
      </c>
      <c r="BF197" s="1" t="s">
        <v>5738</v>
      </c>
      <c r="BG197" s="1" t="s">
        <v>5739</v>
      </c>
      <c r="BH197" s="1" t="s">
        <v>5740</v>
      </c>
      <c r="BI197" s="1" t="s">
        <v>5741</v>
      </c>
      <c r="BJ197" s="1" t="s">
        <v>5742</v>
      </c>
      <c r="BK197" s="1" t="s">
        <v>5743</v>
      </c>
      <c r="BL197" s="1" t="s">
        <v>5744</v>
      </c>
      <c r="BM197" s="1" t="s">
        <v>5745</v>
      </c>
      <c r="BN197" s="1" t="s">
        <v>5746</v>
      </c>
      <c r="BO197" s="1" t="s">
        <v>5747</v>
      </c>
      <c r="BP197" s="1" t="s">
        <v>5748</v>
      </c>
      <c r="BQ197" s="1" t="s">
        <v>5749</v>
      </c>
      <c r="BR197" s="1" t="s">
        <v>5750</v>
      </c>
      <c r="BS197" s="1" t="s">
        <v>5751</v>
      </c>
      <c r="BT197" s="1" t="s">
        <v>5752</v>
      </c>
      <c r="BU197" s="1" t="s">
        <v>5753</v>
      </c>
      <c r="BY197" s="1" t="s">
        <v>5754</v>
      </c>
      <c r="BZ197" s="1" t="s">
        <v>5755</v>
      </c>
      <c r="CA197" s="1" t="s">
        <v>5756</v>
      </c>
      <c r="CB197" s="1" t="s">
        <v>5757</v>
      </c>
      <c r="CC197" s="1" t="s">
        <v>5758</v>
      </c>
      <c r="CD197" s="1" t="s">
        <v>5759</v>
      </c>
      <c r="CF197" s="1" t="s">
        <v>5760</v>
      </c>
      <c r="CG197" s="1" t="s">
        <v>5761</v>
      </c>
    </row>
    <row r="198" spans="1:85" ht="12.75" x14ac:dyDescent="0.2">
      <c r="A198" s="14">
        <v>42011.57924741898</v>
      </c>
      <c r="B198" s="1">
        <v>5</v>
      </c>
      <c r="C198" s="1">
        <v>4</v>
      </c>
      <c r="D198" s="1">
        <v>5</v>
      </c>
      <c r="E198" s="1">
        <v>4</v>
      </c>
      <c r="F198" s="1">
        <v>5</v>
      </c>
      <c r="G198" s="1">
        <v>5</v>
      </c>
      <c r="H198" s="1">
        <v>4</v>
      </c>
      <c r="I198" s="1">
        <v>5</v>
      </c>
      <c r="J198" s="1">
        <v>5</v>
      </c>
      <c r="K198" s="1">
        <v>5</v>
      </c>
      <c r="L198" s="1">
        <v>5</v>
      </c>
      <c r="M198" s="1">
        <v>5</v>
      </c>
      <c r="N198" s="1">
        <v>5</v>
      </c>
      <c r="O198" s="1">
        <v>5</v>
      </c>
      <c r="P198" s="1">
        <v>4</v>
      </c>
      <c r="Q198" s="1">
        <v>5</v>
      </c>
      <c r="R198" s="1">
        <v>5</v>
      </c>
      <c r="S198" s="1">
        <v>5</v>
      </c>
      <c r="T198" s="1">
        <v>5</v>
      </c>
      <c r="U198" s="1" t="s">
        <v>5762</v>
      </c>
      <c r="V198" s="1">
        <v>5</v>
      </c>
      <c r="W198" s="1">
        <v>5</v>
      </c>
      <c r="X198" s="1">
        <v>5</v>
      </c>
      <c r="Y198" s="1">
        <v>5</v>
      </c>
      <c r="Z198" s="1">
        <v>5</v>
      </c>
      <c r="AA198" s="1">
        <v>5</v>
      </c>
      <c r="AB198" s="1">
        <v>5</v>
      </c>
      <c r="AC198" s="1">
        <v>5</v>
      </c>
      <c r="AD198" s="1">
        <v>5</v>
      </c>
      <c r="AE198" s="1">
        <v>5</v>
      </c>
      <c r="AF198" s="1">
        <v>5</v>
      </c>
      <c r="AG198" s="1">
        <v>5</v>
      </c>
      <c r="AH198" s="1">
        <v>5</v>
      </c>
      <c r="AI198" s="1">
        <v>5</v>
      </c>
      <c r="AJ198" s="1">
        <v>5</v>
      </c>
      <c r="AK198" s="1">
        <v>3</v>
      </c>
      <c r="AL198" s="1">
        <v>3</v>
      </c>
      <c r="AM198" s="1">
        <v>4</v>
      </c>
      <c r="AN198" s="1">
        <v>5</v>
      </c>
      <c r="AO198" s="1">
        <v>5</v>
      </c>
      <c r="AP198" s="1">
        <v>5</v>
      </c>
      <c r="AQ198" s="1">
        <v>5</v>
      </c>
      <c r="AR198" s="1">
        <v>3</v>
      </c>
      <c r="AS198" s="1">
        <v>4</v>
      </c>
      <c r="AT198" s="1">
        <v>5</v>
      </c>
      <c r="AU198" s="1">
        <v>5</v>
      </c>
      <c r="AV198" s="1">
        <v>5</v>
      </c>
      <c r="AW198" s="1">
        <v>5</v>
      </c>
      <c r="AX198" s="1">
        <v>4</v>
      </c>
      <c r="AY198" s="1">
        <v>4</v>
      </c>
      <c r="AZ198" s="1">
        <v>5</v>
      </c>
      <c r="BA198" s="1">
        <v>4</v>
      </c>
      <c r="BB198" s="1">
        <v>4</v>
      </c>
      <c r="BC198" s="1">
        <v>4</v>
      </c>
      <c r="BD198" s="1">
        <v>4</v>
      </c>
      <c r="BE198" s="1" t="s">
        <v>5763</v>
      </c>
      <c r="BF198" s="1" t="s">
        <v>5764</v>
      </c>
      <c r="BG198" s="1" t="s">
        <v>5765</v>
      </c>
      <c r="BH198" s="1" t="s">
        <v>5766</v>
      </c>
      <c r="BI198" s="1" t="s">
        <v>5767</v>
      </c>
      <c r="BJ198" s="1" t="s">
        <v>5768</v>
      </c>
      <c r="BK198" s="1" t="s">
        <v>5769</v>
      </c>
      <c r="BL198" s="1" t="s">
        <v>5770</v>
      </c>
      <c r="BM198" s="1" t="s">
        <v>5771</v>
      </c>
      <c r="BN198" s="1" t="s">
        <v>5772</v>
      </c>
      <c r="BO198" s="1" t="s">
        <v>5773</v>
      </c>
      <c r="BP198" s="1" t="s">
        <v>5774</v>
      </c>
      <c r="BQ198" s="1" t="s">
        <v>5775</v>
      </c>
      <c r="BR198" s="1" t="s">
        <v>5776</v>
      </c>
      <c r="BS198" s="1" t="s">
        <v>5777</v>
      </c>
      <c r="BT198" s="1" t="s">
        <v>5778</v>
      </c>
      <c r="BU198" s="1" t="s">
        <v>5779</v>
      </c>
      <c r="BV198" s="1" t="s">
        <v>5780</v>
      </c>
      <c r="BW198" s="1" t="s">
        <v>5781</v>
      </c>
      <c r="BX198" s="1" t="s">
        <v>5782</v>
      </c>
      <c r="BY198" s="1" t="s">
        <v>5783</v>
      </c>
      <c r="BZ198" s="1" t="s">
        <v>5784</v>
      </c>
      <c r="CA198" s="1" t="s">
        <v>5785</v>
      </c>
      <c r="CB198" s="1" t="s">
        <v>5786</v>
      </c>
      <c r="CC198" s="1" t="s">
        <v>5787</v>
      </c>
      <c r="CD198" s="1" t="s">
        <v>5788</v>
      </c>
      <c r="CE198" s="1" t="s">
        <v>5789</v>
      </c>
      <c r="CF198" s="1" t="s">
        <v>5790</v>
      </c>
      <c r="CG198" s="1" t="s">
        <v>5791</v>
      </c>
    </row>
    <row r="199" spans="1:85" ht="12.75" x14ac:dyDescent="0.2">
      <c r="A199" s="14">
        <v>42011.609638449074</v>
      </c>
      <c r="B199" s="1">
        <v>3</v>
      </c>
      <c r="C199" s="1">
        <v>5</v>
      </c>
      <c r="D199" s="1">
        <v>3</v>
      </c>
      <c r="E199" s="1">
        <v>1</v>
      </c>
      <c r="F199" s="1">
        <v>5</v>
      </c>
      <c r="G199" s="1">
        <v>4</v>
      </c>
      <c r="H199" s="1">
        <v>4</v>
      </c>
      <c r="I199" s="1">
        <v>4</v>
      </c>
      <c r="J199" s="1">
        <v>1</v>
      </c>
      <c r="K199" s="1">
        <v>3</v>
      </c>
      <c r="L199" s="1">
        <v>1</v>
      </c>
      <c r="M199" s="1">
        <v>2</v>
      </c>
      <c r="N199" s="1">
        <v>3</v>
      </c>
      <c r="O199" s="1">
        <v>2</v>
      </c>
      <c r="P199" s="1">
        <v>4</v>
      </c>
      <c r="Q199" s="1">
        <v>3</v>
      </c>
      <c r="R199" s="1">
        <v>2</v>
      </c>
      <c r="S199" s="1">
        <v>5</v>
      </c>
      <c r="T199" s="1">
        <v>2</v>
      </c>
      <c r="U199" s="1">
        <v>3</v>
      </c>
      <c r="V199" s="1">
        <v>4</v>
      </c>
      <c r="W199" s="1">
        <v>3</v>
      </c>
      <c r="X199" s="1">
        <v>3</v>
      </c>
      <c r="Y199" s="1">
        <v>3</v>
      </c>
      <c r="Z199" s="1">
        <v>3</v>
      </c>
      <c r="AA199" s="1">
        <v>5</v>
      </c>
      <c r="AB199" s="1">
        <v>5</v>
      </c>
      <c r="AC199" s="1">
        <v>2</v>
      </c>
      <c r="AD199" s="1">
        <v>4</v>
      </c>
      <c r="AE199" s="1">
        <v>4</v>
      </c>
      <c r="AF199" s="1">
        <v>4</v>
      </c>
      <c r="AG199" s="1">
        <v>5</v>
      </c>
      <c r="AH199" s="1">
        <v>5</v>
      </c>
      <c r="AI199" s="1">
        <v>5</v>
      </c>
      <c r="AJ199" s="1">
        <v>3</v>
      </c>
      <c r="AK199" s="1">
        <v>5</v>
      </c>
      <c r="AL199" s="1">
        <v>3</v>
      </c>
      <c r="AM199" s="1">
        <v>1</v>
      </c>
      <c r="AN199" s="1">
        <v>4</v>
      </c>
      <c r="AO199" s="1">
        <v>2</v>
      </c>
      <c r="AP199" s="1">
        <v>3</v>
      </c>
      <c r="AQ199" s="1">
        <v>2</v>
      </c>
      <c r="AR199" s="1">
        <v>2</v>
      </c>
      <c r="AS199" s="1">
        <v>5</v>
      </c>
      <c r="AT199" s="1">
        <v>1</v>
      </c>
      <c r="AU199" s="1">
        <v>1</v>
      </c>
      <c r="AV199" s="1">
        <v>3</v>
      </c>
      <c r="AW199" s="1">
        <v>1</v>
      </c>
      <c r="AX199" s="1">
        <v>4</v>
      </c>
      <c r="AY199" s="1">
        <v>3</v>
      </c>
      <c r="AZ199" s="1">
        <v>3</v>
      </c>
      <c r="BA199" s="1">
        <v>4</v>
      </c>
      <c r="BB199" s="1">
        <v>1</v>
      </c>
      <c r="BC199" s="1">
        <v>3</v>
      </c>
      <c r="BD199" s="1">
        <v>5</v>
      </c>
      <c r="BE199" s="1" t="s">
        <v>5792</v>
      </c>
      <c r="BF199" s="1" t="s">
        <v>5793</v>
      </c>
      <c r="BG199" s="1" t="s">
        <v>5794</v>
      </c>
      <c r="BH199" s="1" t="s">
        <v>5795</v>
      </c>
      <c r="BI199" s="1" t="s">
        <v>5796</v>
      </c>
      <c r="BJ199" s="1" t="s">
        <v>5797</v>
      </c>
      <c r="BK199" s="1" t="s">
        <v>5798</v>
      </c>
      <c r="BL199" s="1" t="s">
        <v>5799</v>
      </c>
      <c r="BM199" s="1" t="s">
        <v>5800</v>
      </c>
      <c r="BN199" s="1" t="s">
        <v>5801</v>
      </c>
      <c r="BO199" s="1" t="s">
        <v>5802</v>
      </c>
      <c r="BP199" s="1" t="s">
        <v>5803</v>
      </c>
      <c r="BQ199" s="1" t="s">
        <v>5804</v>
      </c>
      <c r="BR199" s="1" t="s">
        <v>5805</v>
      </c>
      <c r="BS199" s="1" t="s">
        <v>5806</v>
      </c>
      <c r="BT199" s="1" t="s">
        <v>5807</v>
      </c>
      <c r="BU199" s="1" t="s">
        <v>5808</v>
      </c>
      <c r="BV199" s="1" t="s">
        <v>5809</v>
      </c>
      <c r="BW199" s="1" t="s">
        <v>5810</v>
      </c>
      <c r="BX199" s="1" t="s">
        <v>5811</v>
      </c>
      <c r="BY199" s="1" t="s">
        <v>5812</v>
      </c>
      <c r="BZ199" s="1" t="s">
        <v>5813</v>
      </c>
      <c r="CA199" s="1" t="s">
        <v>5814</v>
      </c>
      <c r="CB199" s="1" t="s">
        <v>5815</v>
      </c>
      <c r="CC199" s="1" t="s">
        <v>5816</v>
      </c>
      <c r="CD199" s="1" t="s">
        <v>5817</v>
      </c>
      <c r="CE199" s="1" t="s">
        <v>5818</v>
      </c>
      <c r="CF199" s="1" t="s">
        <v>5819</v>
      </c>
      <c r="CG199" s="1" t="s">
        <v>5820</v>
      </c>
    </row>
    <row r="200" spans="1:85" ht="12.75" x14ac:dyDescent="0.2">
      <c r="A200" s="14">
        <v>42011.613170381948</v>
      </c>
      <c r="B200" s="1">
        <v>2</v>
      </c>
      <c r="C200" s="1">
        <v>5</v>
      </c>
      <c r="D200" s="1">
        <v>3</v>
      </c>
      <c r="E200" s="1">
        <v>2</v>
      </c>
      <c r="F200" s="1">
        <v>5</v>
      </c>
      <c r="G200" s="1">
        <v>3</v>
      </c>
      <c r="H200" s="1">
        <v>3</v>
      </c>
      <c r="I200" s="1">
        <v>4</v>
      </c>
      <c r="J200" s="1">
        <v>3</v>
      </c>
      <c r="K200" s="1">
        <v>3</v>
      </c>
      <c r="L200" s="1">
        <v>4</v>
      </c>
      <c r="M200" s="1">
        <v>3</v>
      </c>
      <c r="N200" s="1">
        <v>3</v>
      </c>
      <c r="O200" s="1">
        <v>3</v>
      </c>
      <c r="P200" s="1">
        <v>5</v>
      </c>
      <c r="Q200" s="1">
        <v>5</v>
      </c>
      <c r="R200" s="1">
        <v>5</v>
      </c>
      <c r="S200" s="1">
        <v>5</v>
      </c>
      <c r="T200" s="1">
        <v>2</v>
      </c>
      <c r="U200" s="1">
        <v>3</v>
      </c>
      <c r="V200" s="1">
        <v>5</v>
      </c>
      <c r="W200" s="1">
        <v>5</v>
      </c>
      <c r="X200" s="1">
        <v>4</v>
      </c>
      <c r="Y200" s="1">
        <v>5</v>
      </c>
      <c r="Z200" s="1">
        <v>5</v>
      </c>
      <c r="AA200" s="1">
        <v>4</v>
      </c>
      <c r="AB200" s="1">
        <v>5</v>
      </c>
      <c r="AC200" s="1">
        <v>4</v>
      </c>
      <c r="AD200" s="1">
        <v>3</v>
      </c>
      <c r="AE200" s="1">
        <v>3</v>
      </c>
      <c r="AF200" s="1">
        <v>4</v>
      </c>
      <c r="AG200" s="1">
        <v>3</v>
      </c>
      <c r="AH200" s="1">
        <v>5</v>
      </c>
      <c r="AI200" s="1">
        <v>4</v>
      </c>
      <c r="AJ200" s="1">
        <v>2</v>
      </c>
      <c r="AK200" s="1">
        <v>5</v>
      </c>
      <c r="AL200" s="1">
        <v>2</v>
      </c>
      <c r="AM200" s="1">
        <v>3</v>
      </c>
      <c r="AN200" s="1">
        <v>5</v>
      </c>
      <c r="AO200" s="1">
        <v>2</v>
      </c>
      <c r="AP200" s="1">
        <v>4</v>
      </c>
      <c r="AQ200" s="1">
        <v>4</v>
      </c>
      <c r="AR200" s="1">
        <v>2</v>
      </c>
      <c r="AS200" s="1">
        <v>3</v>
      </c>
      <c r="AT200" s="1">
        <v>4</v>
      </c>
      <c r="AU200" s="1">
        <v>2</v>
      </c>
      <c r="AV200" s="1">
        <v>3</v>
      </c>
      <c r="AW200" s="1">
        <v>2</v>
      </c>
      <c r="AX200" s="1">
        <v>5</v>
      </c>
      <c r="AY200" s="1">
        <v>5</v>
      </c>
      <c r="AZ200" s="1">
        <v>5</v>
      </c>
      <c r="BA200" s="1">
        <v>5</v>
      </c>
      <c r="BB200" s="1">
        <v>3</v>
      </c>
      <c r="BC200" s="1">
        <v>2</v>
      </c>
      <c r="BD200" s="1">
        <v>5</v>
      </c>
      <c r="BE200" s="1" t="s">
        <v>5821</v>
      </c>
      <c r="BF200" s="1" t="s">
        <v>5822</v>
      </c>
      <c r="BG200" s="1" t="s">
        <v>5823</v>
      </c>
      <c r="BH200" s="1" t="s">
        <v>5824</v>
      </c>
      <c r="BI200" s="1" t="s">
        <v>5825</v>
      </c>
      <c r="BJ200" s="1" t="s">
        <v>5826</v>
      </c>
      <c r="BK200" s="1" t="s">
        <v>5827</v>
      </c>
      <c r="BL200" s="1" t="s">
        <v>5828</v>
      </c>
      <c r="BM200" s="1" t="s">
        <v>5829</v>
      </c>
      <c r="BN200" s="1" t="s">
        <v>5830</v>
      </c>
      <c r="BO200" s="1" t="s">
        <v>5831</v>
      </c>
      <c r="BP200" s="1" t="s">
        <v>5832</v>
      </c>
      <c r="BQ200" s="1" t="s">
        <v>5833</v>
      </c>
      <c r="BR200" s="1" t="s">
        <v>5834</v>
      </c>
      <c r="BS200" s="1" t="s">
        <v>5835</v>
      </c>
      <c r="BT200" s="1" t="s">
        <v>5836</v>
      </c>
      <c r="BU200" s="1" t="s">
        <v>5837</v>
      </c>
      <c r="BV200" s="1" t="s">
        <v>5838</v>
      </c>
      <c r="BW200" s="1" t="s">
        <v>5839</v>
      </c>
      <c r="BX200" s="1" t="s">
        <v>5840</v>
      </c>
      <c r="BY200" s="1" t="s">
        <v>5841</v>
      </c>
      <c r="BZ200" s="1" t="s">
        <v>5842</v>
      </c>
      <c r="CA200" s="1" t="s">
        <v>5843</v>
      </c>
      <c r="CB200" s="1" t="s">
        <v>5844</v>
      </c>
      <c r="CC200" s="1" t="s">
        <v>5845</v>
      </c>
      <c r="CD200" s="1" t="s">
        <v>5846</v>
      </c>
      <c r="CE200" s="1" t="s">
        <v>5847</v>
      </c>
      <c r="CF200" s="1" t="s">
        <v>5848</v>
      </c>
      <c r="CG200" s="1" t="s">
        <v>5849</v>
      </c>
    </row>
    <row r="201" spans="1:85" ht="12.75" x14ac:dyDescent="0.2">
      <c r="A201" s="14">
        <v>42011.620851238426</v>
      </c>
      <c r="B201" s="1">
        <v>3</v>
      </c>
      <c r="C201" s="1">
        <v>5</v>
      </c>
      <c r="D201" s="1">
        <v>1</v>
      </c>
      <c r="E201" s="1">
        <v>1</v>
      </c>
      <c r="F201" s="1">
        <v>3</v>
      </c>
      <c r="G201" s="1">
        <v>3</v>
      </c>
      <c r="H201" s="1">
        <v>5</v>
      </c>
      <c r="I201" s="1">
        <v>2</v>
      </c>
      <c r="J201" s="1">
        <v>1</v>
      </c>
      <c r="K201" s="1">
        <v>3</v>
      </c>
      <c r="L201" s="1">
        <v>3</v>
      </c>
      <c r="M201" s="1">
        <v>4</v>
      </c>
      <c r="N201" s="1">
        <v>2</v>
      </c>
      <c r="O201" s="1">
        <v>3</v>
      </c>
      <c r="P201" s="1">
        <v>3</v>
      </c>
      <c r="Q201" s="1">
        <v>5</v>
      </c>
      <c r="R201" s="1">
        <v>1</v>
      </c>
      <c r="S201" s="1">
        <v>5</v>
      </c>
      <c r="T201" s="1">
        <v>1</v>
      </c>
      <c r="U201" s="1">
        <v>5</v>
      </c>
      <c r="V201" s="1">
        <v>5</v>
      </c>
      <c r="W201" s="1">
        <v>3</v>
      </c>
      <c r="X201" s="1">
        <v>3</v>
      </c>
      <c r="Y201" s="1">
        <v>3</v>
      </c>
      <c r="Z201" s="1">
        <v>3</v>
      </c>
      <c r="AA201" s="1">
        <v>3</v>
      </c>
      <c r="AB201" s="1">
        <v>3</v>
      </c>
      <c r="AC201" s="1">
        <v>3</v>
      </c>
      <c r="AD201" s="1">
        <v>3</v>
      </c>
      <c r="AE201" s="1">
        <v>3</v>
      </c>
      <c r="AF201" s="1">
        <v>3</v>
      </c>
      <c r="AG201" s="1">
        <v>3</v>
      </c>
      <c r="AH201" s="1">
        <v>3</v>
      </c>
      <c r="AI201" s="1">
        <v>3</v>
      </c>
      <c r="AJ201" s="1">
        <v>3</v>
      </c>
      <c r="AK201" s="1">
        <v>4</v>
      </c>
      <c r="AL201" s="1">
        <v>1</v>
      </c>
      <c r="AM201" s="1">
        <v>1</v>
      </c>
      <c r="AN201" s="1">
        <v>3</v>
      </c>
      <c r="AO201" s="1">
        <v>2</v>
      </c>
      <c r="AP201" s="1">
        <v>5</v>
      </c>
      <c r="AQ201" s="1">
        <v>1</v>
      </c>
      <c r="AR201" s="1">
        <v>1</v>
      </c>
      <c r="AS201" s="1">
        <v>3</v>
      </c>
      <c r="AT201" s="1">
        <v>3</v>
      </c>
      <c r="AU201" s="1">
        <v>3</v>
      </c>
      <c r="AV201" s="1">
        <v>1</v>
      </c>
      <c r="AW201" s="1">
        <v>3</v>
      </c>
      <c r="AX201" s="1">
        <v>1</v>
      </c>
      <c r="AY201" s="1">
        <v>5</v>
      </c>
      <c r="AZ201" s="1">
        <v>2</v>
      </c>
      <c r="BA201" s="1">
        <v>4</v>
      </c>
      <c r="BB201" s="1">
        <v>1</v>
      </c>
      <c r="BC201" s="1">
        <v>5</v>
      </c>
      <c r="BD201" s="1">
        <v>5</v>
      </c>
      <c r="BE201" s="1" t="s">
        <v>5850</v>
      </c>
      <c r="BF201" s="1" t="s">
        <v>5851</v>
      </c>
      <c r="BG201" s="1" t="s">
        <v>5852</v>
      </c>
      <c r="BH201" s="1" t="s">
        <v>5853</v>
      </c>
      <c r="BI201" s="1" t="s">
        <v>5854</v>
      </c>
      <c r="BJ201" s="1" t="s">
        <v>5855</v>
      </c>
      <c r="BK201" s="1" t="s">
        <v>5856</v>
      </c>
      <c r="BL201" s="1" t="s">
        <v>5857</v>
      </c>
      <c r="BM201" s="1" t="s">
        <v>5858</v>
      </c>
      <c r="BN201" s="1" t="s">
        <v>5859</v>
      </c>
      <c r="BO201" s="1" t="s">
        <v>5860</v>
      </c>
      <c r="BP201" s="1" t="s">
        <v>5861</v>
      </c>
      <c r="BQ201" s="1" t="s">
        <v>5862</v>
      </c>
      <c r="BR201" s="1" t="s">
        <v>5863</v>
      </c>
      <c r="BS201" s="1" t="s">
        <v>5864</v>
      </c>
      <c r="BT201" s="1" t="s">
        <v>5865</v>
      </c>
      <c r="BU201" s="1" t="s">
        <v>5866</v>
      </c>
      <c r="BV201" s="1" t="s">
        <v>5867</v>
      </c>
      <c r="BW201" s="1" t="s">
        <v>5868</v>
      </c>
      <c r="BX201" s="1" t="s">
        <v>5869</v>
      </c>
      <c r="BY201" s="1" t="s">
        <v>5870</v>
      </c>
      <c r="BZ201" s="1" t="s">
        <v>5871</v>
      </c>
      <c r="CA201" s="1" t="s">
        <v>5872</v>
      </c>
      <c r="CB201" s="1" t="s">
        <v>5873</v>
      </c>
      <c r="CC201" s="1" t="s">
        <v>5874</v>
      </c>
      <c r="CD201" s="1" t="s">
        <v>5875</v>
      </c>
      <c r="CE201" s="1" t="s">
        <v>5876</v>
      </c>
      <c r="CF201" s="1" t="s">
        <v>5877</v>
      </c>
      <c r="CG201" s="1" t="s">
        <v>5878</v>
      </c>
    </row>
    <row r="202" spans="1:85" ht="12.75" x14ac:dyDescent="0.2">
      <c r="A202" s="14">
        <v>42011.621680532407</v>
      </c>
      <c r="B202" s="1">
        <v>3</v>
      </c>
      <c r="C202" s="1">
        <v>3</v>
      </c>
      <c r="D202" s="1">
        <v>3</v>
      </c>
      <c r="E202" s="1">
        <v>3</v>
      </c>
      <c r="F202" s="1">
        <v>5</v>
      </c>
      <c r="G202" s="1">
        <v>3</v>
      </c>
      <c r="H202" s="1">
        <v>4</v>
      </c>
      <c r="I202" s="1">
        <v>4</v>
      </c>
      <c r="J202" s="1">
        <v>4</v>
      </c>
      <c r="K202" s="1">
        <v>3</v>
      </c>
      <c r="L202" s="1">
        <v>3</v>
      </c>
      <c r="M202" s="1">
        <v>3</v>
      </c>
      <c r="N202" s="1">
        <v>5</v>
      </c>
      <c r="O202" s="1">
        <v>4</v>
      </c>
      <c r="P202" s="1">
        <v>5</v>
      </c>
      <c r="Q202" s="1">
        <v>4</v>
      </c>
      <c r="R202" s="1">
        <v>5</v>
      </c>
      <c r="S202" s="1">
        <v>4</v>
      </c>
      <c r="T202" s="1">
        <v>3</v>
      </c>
      <c r="U202" s="1">
        <v>4</v>
      </c>
      <c r="V202" s="1">
        <v>5</v>
      </c>
      <c r="W202" s="1">
        <v>3</v>
      </c>
      <c r="X202" s="1">
        <v>3</v>
      </c>
      <c r="Y202" s="1">
        <v>4</v>
      </c>
      <c r="Z202" s="1">
        <v>4</v>
      </c>
      <c r="AA202" s="1">
        <v>3</v>
      </c>
      <c r="AB202" s="1">
        <v>2</v>
      </c>
      <c r="AC202" s="1">
        <v>4</v>
      </c>
      <c r="AD202" s="1">
        <v>1</v>
      </c>
      <c r="AE202" s="1">
        <v>2</v>
      </c>
      <c r="AF202" s="1">
        <v>2</v>
      </c>
      <c r="AG202" s="1">
        <v>2</v>
      </c>
      <c r="AH202" s="1">
        <v>4</v>
      </c>
      <c r="AI202" s="1">
        <v>2</v>
      </c>
      <c r="AJ202" s="1">
        <v>4</v>
      </c>
      <c r="AK202" s="1">
        <v>3</v>
      </c>
      <c r="AL202" s="1">
        <v>4</v>
      </c>
      <c r="AM202" s="1">
        <v>3</v>
      </c>
      <c r="AN202" s="1">
        <v>5</v>
      </c>
      <c r="AO202" s="1">
        <v>4</v>
      </c>
      <c r="AP202" s="1">
        <v>4</v>
      </c>
      <c r="AQ202" s="1">
        <v>4</v>
      </c>
      <c r="AR202" s="1">
        <v>3</v>
      </c>
      <c r="AS202" s="1">
        <v>4</v>
      </c>
      <c r="AT202" s="1">
        <v>4</v>
      </c>
      <c r="AU202" s="1">
        <v>3</v>
      </c>
      <c r="AV202" s="1">
        <v>3</v>
      </c>
      <c r="AW202" s="1">
        <v>4</v>
      </c>
      <c r="AX202" s="1">
        <v>4</v>
      </c>
      <c r="AY202" s="1">
        <v>3</v>
      </c>
      <c r="AZ202" s="1">
        <v>3</v>
      </c>
      <c r="BA202" s="1">
        <v>4</v>
      </c>
      <c r="BB202" s="1">
        <v>3</v>
      </c>
      <c r="BC202" s="1">
        <v>3</v>
      </c>
      <c r="BD202" s="1">
        <v>5</v>
      </c>
      <c r="BE202" s="1" t="s">
        <v>5879</v>
      </c>
      <c r="BF202" s="1" t="s">
        <v>5880</v>
      </c>
      <c r="BG202" s="1" t="s">
        <v>5881</v>
      </c>
      <c r="BH202" s="1" t="s">
        <v>5882</v>
      </c>
      <c r="BI202" s="1" t="s">
        <v>5883</v>
      </c>
      <c r="BJ202" s="1" t="s">
        <v>5884</v>
      </c>
      <c r="BK202" s="1" t="s">
        <v>5885</v>
      </c>
      <c r="BL202" s="1" t="s">
        <v>5886</v>
      </c>
      <c r="BM202" s="1" t="s">
        <v>5887</v>
      </c>
      <c r="BN202" s="1" t="s">
        <v>5888</v>
      </c>
      <c r="BO202" s="1" t="s">
        <v>5889</v>
      </c>
      <c r="BP202" s="1" t="s">
        <v>5890</v>
      </c>
      <c r="BQ202" s="1" t="s">
        <v>5891</v>
      </c>
      <c r="BR202" s="1" t="s">
        <v>5892</v>
      </c>
      <c r="BS202" s="1" t="s">
        <v>5893</v>
      </c>
      <c r="BT202" s="1" t="s">
        <v>5894</v>
      </c>
      <c r="BU202" s="1" t="s">
        <v>5895</v>
      </c>
      <c r="BV202" s="1" t="s">
        <v>5896</v>
      </c>
      <c r="BX202" s="1" t="s">
        <v>5897</v>
      </c>
      <c r="BY202" s="1" t="s">
        <v>5898</v>
      </c>
      <c r="BZ202" s="1" t="s">
        <v>5899</v>
      </c>
      <c r="CA202" s="1" t="s">
        <v>5900</v>
      </c>
      <c r="CB202" s="1" t="s">
        <v>5901</v>
      </c>
      <c r="CD202" s="1" t="s">
        <v>5902</v>
      </c>
      <c r="CF202" s="1" t="s">
        <v>5903</v>
      </c>
      <c r="CG202" s="1" t="s">
        <v>5904</v>
      </c>
    </row>
    <row r="203" spans="1:85" ht="12.75" x14ac:dyDescent="0.2">
      <c r="A203" s="14">
        <v>42011.629987696761</v>
      </c>
      <c r="B203" s="1">
        <v>3</v>
      </c>
      <c r="C203" s="1">
        <v>2</v>
      </c>
      <c r="D203" s="1">
        <v>3</v>
      </c>
      <c r="E203" s="1">
        <v>3</v>
      </c>
      <c r="F203" s="1">
        <v>3</v>
      </c>
      <c r="G203" s="1">
        <v>3</v>
      </c>
      <c r="H203" s="1">
        <v>2</v>
      </c>
      <c r="I203" s="1">
        <v>1</v>
      </c>
      <c r="J203" s="1">
        <v>5</v>
      </c>
      <c r="K203" s="1">
        <v>4</v>
      </c>
      <c r="L203" s="1">
        <v>4</v>
      </c>
      <c r="M203" s="1">
        <v>1</v>
      </c>
      <c r="N203" s="1">
        <v>2</v>
      </c>
      <c r="O203" s="1">
        <v>2</v>
      </c>
      <c r="P203" s="1">
        <v>1</v>
      </c>
      <c r="Q203" s="1">
        <v>1</v>
      </c>
      <c r="R203" s="1">
        <v>3</v>
      </c>
      <c r="S203" s="1">
        <v>5</v>
      </c>
      <c r="T203" s="1">
        <v>1</v>
      </c>
      <c r="U203" s="1">
        <v>5</v>
      </c>
      <c r="V203" s="1">
        <v>5</v>
      </c>
      <c r="W203" s="1">
        <v>5</v>
      </c>
      <c r="X203" s="1">
        <v>3</v>
      </c>
      <c r="Y203" s="1">
        <v>5</v>
      </c>
      <c r="Z203" s="1">
        <v>5</v>
      </c>
      <c r="AA203" s="1">
        <v>4</v>
      </c>
      <c r="AB203" s="1">
        <v>3</v>
      </c>
      <c r="AC203" s="1">
        <v>3</v>
      </c>
      <c r="AD203" s="1">
        <v>3</v>
      </c>
      <c r="AE203" s="1">
        <v>4</v>
      </c>
      <c r="AF203" s="1">
        <v>4</v>
      </c>
      <c r="AG203" s="1">
        <v>3</v>
      </c>
      <c r="AH203" s="1">
        <v>3</v>
      </c>
      <c r="AI203" s="1">
        <v>2</v>
      </c>
      <c r="AJ203" s="1">
        <v>3</v>
      </c>
      <c r="AK203" s="1">
        <v>4</v>
      </c>
      <c r="AL203" s="1">
        <v>2</v>
      </c>
      <c r="AM203" s="1">
        <v>2</v>
      </c>
      <c r="AN203" s="1">
        <v>3</v>
      </c>
      <c r="AO203" s="1">
        <v>3</v>
      </c>
      <c r="AP203" s="1">
        <v>2</v>
      </c>
      <c r="AQ203" s="1">
        <v>1</v>
      </c>
      <c r="AR203" s="1">
        <v>5</v>
      </c>
      <c r="AS203" s="1">
        <v>4</v>
      </c>
      <c r="AT203" s="1">
        <v>4</v>
      </c>
      <c r="AU203" s="1">
        <v>2</v>
      </c>
      <c r="AV203" s="1">
        <v>3</v>
      </c>
      <c r="AW203" s="1">
        <v>2</v>
      </c>
      <c r="AX203" s="1">
        <v>3</v>
      </c>
      <c r="AY203" s="1">
        <v>2</v>
      </c>
      <c r="AZ203" s="1">
        <v>2</v>
      </c>
      <c r="BA203" s="1">
        <v>5</v>
      </c>
      <c r="BB203" s="1">
        <v>1</v>
      </c>
      <c r="BC203" s="1">
        <v>5</v>
      </c>
      <c r="BD203" s="1">
        <v>5</v>
      </c>
      <c r="BE203" s="1" t="s">
        <v>5905</v>
      </c>
      <c r="BF203" s="1" t="s">
        <v>5906</v>
      </c>
      <c r="BG203" s="1" t="s">
        <v>5907</v>
      </c>
      <c r="BH203" s="1" t="s">
        <v>5908</v>
      </c>
      <c r="BI203" s="1" t="s">
        <v>5909</v>
      </c>
      <c r="BJ203" s="1" t="s">
        <v>5910</v>
      </c>
      <c r="BK203" s="1" t="s">
        <v>5911</v>
      </c>
      <c r="BL203" s="1" t="s">
        <v>5912</v>
      </c>
      <c r="BM203" s="1" t="s">
        <v>5913</v>
      </c>
      <c r="BN203" s="1" t="s">
        <v>5914</v>
      </c>
      <c r="BO203" s="1" t="s">
        <v>5915</v>
      </c>
      <c r="BP203" s="1" t="s">
        <v>5916</v>
      </c>
      <c r="BQ203" s="1" t="s">
        <v>5917</v>
      </c>
      <c r="BR203" s="1" t="s">
        <v>5918</v>
      </c>
      <c r="BS203" s="1" t="s">
        <v>5919</v>
      </c>
      <c r="BT203" s="1" t="s">
        <v>5920</v>
      </c>
      <c r="BU203" s="1" t="s">
        <v>5921</v>
      </c>
      <c r="BV203" s="1" t="s">
        <v>5922</v>
      </c>
      <c r="BW203" s="1" t="s">
        <v>5923</v>
      </c>
      <c r="BX203" s="1" t="s">
        <v>5924</v>
      </c>
      <c r="BY203" s="1" t="s">
        <v>5925</v>
      </c>
      <c r="BZ203" s="1" t="s">
        <v>5926</v>
      </c>
      <c r="CA203" s="1" t="s">
        <v>5927</v>
      </c>
      <c r="CB203" s="1" t="s">
        <v>5928</v>
      </c>
      <c r="CC203" s="1" t="s">
        <v>5929</v>
      </c>
      <c r="CD203" s="1" t="s">
        <v>5930</v>
      </c>
      <c r="CE203" s="1" t="s">
        <v>5931</v>
      </c>
      <c r="CF203" s="1" t="s">
        <v>5932</v>
      </c>
      <c r="CG203" s="1" t="s">
        <v>5933</v>
      </c>
    </row>
    <row r="204" spans="1:85" ht="12.75" x14ac:dyDescent="0.2">
      <c r="A204" s="14">
        <v>42011.664595266207</v>
      </c>
      <c r="B204" s="1">
        <v>4</v>
      </c>
      <c r="C204" s="1">
        <v>5</v>
      </c>
      <c r="D204" s="1">
        <v>5</v>
      </c>
      <c r="E204" s="1">
        <v>3</v>
      </c>
      <c r="F204" s="1">
        <v>3</v>
      </c>
      <c r="G204" s="1">
        <v>4</v>
      </c>
      <c r="H204" s="1">
        <v>3</v>
      </c>
      <c r="I204" s="1">
        <v>3</v>
      </c>
      <c r="J204" s="1">
        <v>4</v>
      </c>
      <c r="K204" s="1">
        <v>3</v>
      </c>
      <c r="L204" s="1">
        <v>2</v>
      </c>
      <c r="M204" s="1">
        <v>5</v>
      </c>
      <c r="N204" s="1">
        <v>2</v>
      </c>
      <c r="O204" s="1">
        <v>2</v>
      </c>
      <c r="P204" s="1">
        <v>3</v>
      </c>
      <c r="Q204" s="1">
        <v>1</v>
      </c>
      <c r="R204" s="1">
        <v>1</v>
      </c>
      <c r="S204" s="1">
        <v>5</v>
      </c>
      <c r="T204" s="1">
        <v>2</v>
      </c>
      <c r="U204" s="1">
        <v>3</v>
      </c>
      <c r="V204" s="1">
        <v>5</v>
      </c>
      <c r="W204" s="1">
        <v>4</v>
      </c>
      <c r="X204" s="1">
        <v>3</v>
      </c>
      <c r="Y204" s="1">
        <v>4</v>
      </c>
      <c r="Z204" s="1">
        <v>3</v>
      </c>
      <c r="AA204" s="1">
        <v>5</v>
      </c>
      <c r="AB204" s="1">
        <v>3</v>
      </c>
      <c r="AC204" s="1">
        <v>4</v>
      </c>
      <c r="AD204" s="1">
        <v>3</v>
      </c>
      <c r="AE204" s="1">
        <v>5</v>
      </c>
      <c r="AF204" s="1">
        <v>4</v>
      </c>
      <c r="AG204" s="1">
        <v>4</v>
      </c>
      <c r="AH204" s="1">
        <v>5</v>
      </c>
      <c r="AI204" s="1">
        <v>4</v>
      </c>
      <c r="AJ204" s="1">
        <v>3</v>
      </c>
      <c r="AK204" s="1">
        <v>2</v>
      </c>
      <c r="AL204" s="1">
        <v>5</v>
      </c>
      <c r="AM204" s="1">
        <v>4</v>
      </c>
      <c r="AN204" s="1">
        <v>4</v>
      </c>
      <c r="AO204" s="1">
        <v>4</v>
      </c>
      <c r="AP204" s="1">
        <v>5</v>
      </c>
      <c r="AQ204" s="1">
        <v>4</v>
      </c>
      <c r="AR204" s="1">
        <v>5</v>
      </c>
      <c r="AS204" s="1">
        <v>5</v>
      </c>
      <c r="AT204" s="1">
        <v>3</v>
      </c>
      <c r="AU204" s="1">
        <v>5</v>
      </c>
      <c r="AV204" s="1">
        <v>1</v>
      </c>
      <c r="AW204" s="1">
        <v>1</v>
      </c>
      <c r="AX204" s="1">
        <v>3</v>
      </c>
      <c r="AY204" s="1">
        <v>3</v>
      </c>
      <c r="AZ204" s="1">
        <v>3</v>
      </c>
      <c r="BA204" s="1">
        <v>2</v>
      </c>
      <c r="BB204" s="1">
        <v>4</v>
      </c>
      <c r="BC204" s="1">
        <v>5</v>
      </c>
      <c r="BD204" s="1">
        <v>5</v>
      </c>
      <c r="BE204" s="1" t="s">
        <v>5934</v>
      </c>
      <c r="BF204" s="1" t="s">
        <v>5935</v>
      </c>
      <c r="BG204" s="1" t="s">
        <v>5936</v>
      </c>
      <c r="BH204" s="1" t="s">
        <v>5937</v>
      </c>
      <c r="BI204" s="1" t="s">
        <v>5938</v>
      </c>
      <c r="BJ204" s="1" t="s">
        <v>5939</v>
      </c>
      <c r="BK204" s="1" t="s">
        <v>5940</v>
      </c>
      <c r="BL204" s="1" t="s">
        <v>5941</v>
      </c>
      <c r="BM204" s="1" t="s">
        <v>5942</v>
      </c>
      <c r="BN204" s="1" t="s">
        <v>5943</v>
      </c>
      <c r="BO204" s="1" t="s">
        <v>5944</v>
      </c>
      <c r="BP204" s="1" t="s">
        <v>5945</v>
      </c>
      <c r="BQ204" s="1" t="s">
        <v>5946</v>
      </c>
      <c r="BR204" s="1" t="s">
        <v>5947</v>
      </c>
      <c r="BS204" s="1" t="s">
        <v>5948</v>
      </c>
      <c r="BT204" s="1" t="s">
        <v>5949</v>
      </c>
      <c r="BU204" s="1" t="s">
        <v>5950</v>
      </c>
      <c r="BV204" s="1" t="s">
        <v>5951</v>
      </c>
      <c r="BW204" s="1" t="s">
        <v>5952</v>
      </c>
      <c r="BX204" s="1" t="s">
        <v>5953</v>
      </c>
      <c r="BY204" s="1" t="s">
        <v>5954</v>
      </c>
      <c r="BZ204" s="1" t="s">
        <v>5955</v>
      </c>
      <c r="CA204" s="1" t="s">
        <v>5956</v>
      </c>
      <c r="CB204" s="1" t="s">
        <v>5957</v>
      </c>
      <c r="CC204" s="1" t="s">
        <v>5958</v>
      </c>
      <c r="CD204" s="1" t="s">
        <v>5959</v>
      </c>
      <c r="CE204" s="1" t="s">
        <v>5960</v>
      </c>
      <c r="CF204" s="1" t="s">
        <v>5961</v>
      </c>
      <c r="CG204" s="1" t="s">
        <v>5962</v>
      </c>
    </row>
    <row r="205" spans="1:85" ht="12.75" x14ac:dyDescent="0.2">
      <c r="A205" s="14">
        <v>42011.666475717589</v>
      </c>
      <c r="B205" s="1">
        <v>1</v>
      </c>
      <c r="C205" s="1">
        <v>1</v>
      </c>
      <c r="D205" s="1">
        <v>1</v>
      </c>
      <c r="E205" s="1">
        <v>1</v>
      </c>
      <c r="F205" s="1">
        <v>2</v>
      </c>
      <c r="G205" s="1">
        <v>1</v>
      </c>
      <c r="H205" s="1">
        <v>5</v>
      </c>
      <c r="I205" s="1">
        <v>1</v>
      </c>
      <c r="J205" s="1">
        <v>1</v>
      </c>
      <c r="K205" s="1">
        <v>4</v>
      </c>
      <c r="L205" s="1">
        <v>1</v>
      </c>
      <c r="M205" s="1">
        <v>1</v>
      </c>
      <c r="N205" s="1">
        <v>2</v>
      </c>
      <c r="O205" s="1">
        <v>4</v>
      </c>
      <c r="P205" s="1">
        <v>1</v>
      </c>
      <c r="Q205" s="1">
        <v>4</v>
      </c>
      <c r="R205" s="1">
        <v>4</v>
      </c>
      <c r="S205" s="1">
        <v>5</v>
      </c>
      <c r="T205" s="1">
        <v>1</v>
      </c>
      <c r="U205" s="1">
        <v>5</v>
      </c>
      <c r="V205" s="1">
        <v>3</v>
      </c>
      <c r="W205" s="1">
        <v>5</v>
      </c>
      <c r="X205" s="1">
        <v>1</v>
      </c>
      <c r="Y205" s="1">
        <v>4</v>
      </c>
      <c r="Z205" s="1">
        <v>2</v>
      </c>
      <c r="AA205" s="1">
        <v>3</v>
      </c>
      <c r="AB205" s="1">
        <v>1</v>
      </c>
      <c r="AC205" s="1">
        <v>3</v>
      </c>
      <c r="AD205" s="1">
        <v>5</v>
      </c>
      <c r="AE205" s="1">
        <v>1</v>
      </c>
      <c r="AF205" s="1">
        <v>5</v>
      </c>
      <c r="AG205" s="1">
        <v>5</v>
      </c>
      <c r="AH205" s="1">
        <v>4</v>
      </c>
      <c r="AI205" s="1">
        <v>5</v>
      </c>
      <c r="AJ205" s="1">
        <v>1</v>
      </c>
      <c r="AK205" s="1">
        <v>1</v>
      </c>
      <c r="AL205" s="1">
        <v>1</v>
      </c>
      <c r="AM205" s="1">
        <v>1</v>
      </c>
      <c r="AN205" s="1">
        <v>2</v>
      </c>
      <c r="AO205" s="1">
        <v>2</v>
      </c>
      <c r="AP205" s="1">
        <v>5</v>
      </c>
      <c r="AQ205" s="1">
        <v>2</v>
      </c>
      <c r="AR205" s="1">
        <v>1</v>
      </c>
      <c r="AS205" s="1">
        <v>5</v>
      </c>
      <c r="AT205" s="1">
        <v>1</v>
      </c>
      <c r="AU205" s="1">
        <v>1</v>
      </c>
      <c r="AV205" s="1">
        <v>2</v>
      </c>
      <c r="AW205" s="1">
        <v>4</v>
      </c>
      <c r="AX205" s="1">
        <v>2</v>
      </c>
      <c r="AY205" s="1">
        <v>4</v>
      </c>
      <c r="AZ205" s="1">
        <v>3</v>
      </c>
      <c r="BA205" s="1">
        <v>5</v>
      </c>
      <c r="BB205" s="1">
        <v>1</v>
      </c>
      <c r="BC205" s="1">
        <v>5</v>
      </c>
      <c r="BD205" s="1">
        <v>4</v>
      </c>
      <c r="BE205" s="1" t="s">
        <v>5963</v>
      </c>
      <c r="BF205" s="1" t="s">
        <v>5964</v>
      </c>
      <c r="BG205" s="1" t="s">
        <v>5965</v>
      </c>
      <c r="BH205" s="1" t="s">
        <v>5966</v>
      </c>
      <c r="BI205" s="1" t="s">
        <v>5967</v>
      </c>
      <c r="BJ205" s="1" t="s">
        <v>5968</v>
      </c>
      <c r="BK205" s="1" t="s">
        <v>5969</v>
      </c>
      <c r="BL205" s="1" t="s">
        <v>5970</v>
      </c>
      <c r="BM205" s="1" t="s">
        <v>5971</v>
      </c>
      <c r="BN205" s="1" t="s">
        <v>5972</v>
      </c>
      <c r="BO205" s="1" t="s">
        <v>5973</v>
      </c>
      <c r="BP205" s="1" t="s">
        <v>5974</v>
      </c>
      <c r="BQ205" s="1" t="s">
        <v>5975</v>
      </c>
      <c r="BR205" s="1" t="s">
        <v>5976</v>
      </c>
      <c r="BS205" s="1" t="s">
        <v>5977</v>
      </c>
      <c r="BT205" s="1" t="s">
        <v>5978</v>
      </c>
      <c r="BU205" s="1" t="s">
        <v>5979</v>
      </c>
      <c r="BY205" s="1" t="s">
        <v>5980</v>
      </c>
      <c r="BZ205" s="1" t="s">
        <v>5981</v>
      </c>
      <c r="CA205" s="1" t="s">
        <v>5982</v>
      </c>
      <c r="CB205" s="1" t="s">
        <v>5983</v>
      </c>
      <c r="CC205" s="1" t="s">
        <v>5984</v>
      </c>
      <c r="CD205" s="1" t="s">
        <v>5985</v>
      </c>
      <c r="CE205" s="1" t="s">
        <v>5986</v>
      </c>
      <c r="CF205" s="1" t="s">
        <v>5987</v>
      </c>
      <c r="CG205" s="1" t="s">
        <v>5988</v>
      </c>
    </row>
    <row r="206" spans="1:85" ht="12.75" x14ac:dyDescent="0.2">
      <c r="A206" s="14">
        <v>42011.695387291671</v>
      </c>
      <c r="B206" s="1">
        <v>3</v>
      </c>
      <c r="C206" s="1">
        <v>5</v>
      </c>
      <c r="D206" s="1">
        <v>5</v>
      </c>
      <c r="E206" s="1">
        <v>4</v>
      </c>
      <c r="F206" s="1">
        <v>4</v>
      </c>
      <c r="G206" s="1">
        <v>3</v>
      </c>
      <c r="H206" s="1">
        <v>4</v>
      </c>
      <c r="I206" s="1">
        <v>2</v>
      </c>
      <c r="J206" s="1">
        <v>3</v>
      </c>
      <c r="K206" s="1">
        <v>3</v>
      </c>
      <c r="L206" s="1">
        <v>3</v>
      </c>
      <c r="M206" s="1">
        <v>4</v>
      </c>
      <c r="N206" s="1">
        <v>2</v>
      </c>
      <c r="O206" s="1">
        <v>5</v>
      </c>
      <c r="P206" s="1">
        <v>5</v>
      </c>
      <c r="Q206" s="1">
        <v>4</v>
      </c>
      <c r="R206" s="1">
        <v>4</v>
      </c>
      <c r="S206" s="1">
        <v>5</v>
      </c>
      <c r="T206" s="1">
        <v>3</v>
      </c>
      <c r="U206" s="1">
        <v>2</v>
      </c>
      <c r="V206" s="1">
        <v>5</v>
      </c>
      <c r="W206" s="1">
        <v>5</v>
      </c>
      <c r="X206" s="1">
        <v>2</v>
      </c>
      <c r="Y206" s="1">
        <v>3</v>
      </c>
      <c r="Z206" s="1">
        <v>3</v>
      </c>
      <c r="AA206" s="1">
        <v>4</v>
      </c>
      <c r="AB206" s="1">
        <v>3</v>
      </c>
      <c r="AC206" s="1">
        <v>4</v>
      </c>
      <c r="AD206" s="1">
        <v>5</v>
      </c>
      <c r="AE206" s="1">
        <v>2</v>
      </c>
      <c r="AF206" s="1">
        <v>4</v>
      </c>
      <c r="AG206" s="1">
        <v>5</v>
      </c>
      <c r="AH206" s="1">
        <v>4</v>
      </c>
      <c r="AI206" s="1">
        <v>3</v>
      </c>
      <c r="AJ206" s="1">
        <v>4</v>
      </c>
      <c r="AK206" s="1">
        <v>5</v>
      </c>
      <c r="AL206" s="1">
        <v>5</v>
      </c>
      <c r="AM206" s="1">
        <v>4</v>
      </c>
      <c r="AN206" s="1">
        <v>3</v>
      </c>
      <c r="AO206" s="1">
        <v>3</v>
      </c>
      <c r="AP206" s="1">
        <v>4</v>
      </c>
      <c r="AQ206" s="1">
        <v>2</v>
      </c>
      <c r="AR206" s="1">
        <v>4</v>
      </c>
      <c r="AS206" s="1">
        <v>4</v>
      </c>
      <c r="AT206" s="1">
        <v>3</v>
      </c>
      <c r="AU206" s="1">
        <v>3</v>
      </c>
      <c r="AV206" s="1">
        <v>2</v>
      </c>
      <c r="AW206" s="1">
        <v>4</v>
      </c>
      <c r="AX206" s="1">
        <v>5</v>
      </c>
      <c r="AY206" s="1">
        <v>3</v>
      </c>
      <c r="AZ206" s="1">
        <v>3</v>
      </c>
      <c r="BA206" s="1">
        <v>5</v>
      </c>
      <c r="BB206" s="1">
        <v>4</v>
      </c>
      <c r="BC206" s="1">
        <v>1</v>
      </c>
      <c r="BD206" s="1">
        <v>5</v>
      </c>
      <c r="BE206" s="1" t="s">
        <v>5989</v>
      </c>
      <c r="BF206" s="1" t="s">
        <v>5990</v>
      </c>
      <c r="BG206" s="1" t="s">
        <v>5991</v>
      </c>
      <c r="BH206" s="1" t="s">
        <v>5992</v>
      </c>
      <c r="BI206" s="1" t="s">
        <v>5993</v>
      </c>
      <c r="BJ206" s="1" t="s">
        <v>5994</v>
      </c>
      <c r="BK206" s="1" t="s">
        <v>5995</v>
      </c>
      <c r="BL206" s="1" t="s">
        <v>5996</v>
      </c>
      <c r="BM206" s="1" t="s">
        <v>5997</v>
      </c>
      <c r="BN206" s="1" t="s">
        <v>5998</v>
      </c>
      <c r="BO206" s="1" t="s">
        <v>5999</v>
      </c>
      <c r="BP206" s="1" t="s">
        <v>6000</v>
      </c>
      <c r="BQ206" s="1" t="s">
        <v>6001</v>
      </c>
      <c r="BR206" s="1" t="s">
        <v>6002</v>
      </c>
      <c r="BS206" s="1" t="s">
        <v>6003</v>
      </c>
      <c r="BT206" s="1" t="s">
        <v>6004</v>
      </c>
      <c r="BU206" s="1" t="s">
        <v>6005</v>
      </c>
      <c r="BV206" s="1" t="s">
        <v>6006</v>
      </c>
      <c r="BW206" s="1" t="s">
        <v>6007</v>
      </c>
      <c r="BX206" s="1" t="s">
        <v>6008</v>
      </c>
      <c r="BY206" s="1" t="s">
        <v>6009</v>
      </c>
      <c r="BZ206" s="1" t="s">
        <v>6010</v>
      </c>
      <c r="CA206" s="1" t="s">
        <v>6011</v>
      </c>
      <c r="CB206" s="1" t="s">
        <v>6012</v>
      </c>
      <c r="CC206" s="1" t="s">
        <v>6013</v>
      </c>
      <c r="CD206" s="1" t="s">
        <v>6014</v>
      </c>
      <c r="CE206" s="1" t="s">
        <v>6015</v>
      </c>
      <c r="CF206" s="1" t="s">
        <v>6016</v>
      </c>
      <c r="CG206" s="1" t="s">
        <v>6017</v>
      </c>
    </row>
    <row r="207" spans="1:85" ht="12.75" x14ac:dyDescent="0.2">
      <c r="A207" s="14">
        <v>42011.707311215279</v>
      </c>
      <c r="B207" s="1">
        <v>2</v>
      </c>
      <c r="C207" s="1">
        <v>2</v>
      </c>
      <c r="D207" s="1">
        <v>1</v>
      </c>
      <c r="E207" s="1">
        <v>1</v>
      </c>
      <c r="F207" s="1">
        <v>2</v>
      </c>
      <c r="G207" s="1">
        <v>3</v>
      </c>
      <c r="H207" s="1">
        <v>3</v>
      </c>
      <c r="I207" s="1">
        <v>1</v>
      </c>
      <c r="J207" s="1">
        <v>2</v>
      </c>
      <c r="K207" s="1">
        <v>5</v>
      </c>
      <c r="L207" s="1">
        <v>1</v>
      </c>
      <c r="M207" s="1">
        <v>1</v>
      </c>
      <c r="N207" s="1">
        <v>1</v>
      </c>
      <c r="O207" s="1">
        <v>5</v>
      </c>
      <c r="P207" s="1">
        <v>1</v>
      </c>
      <c r="Q207" s="1">
        <v>1</v>
      </c>
      <c r="R207" s="1">
        <v>5</v>
      </c>
      <c r="S207" s="1">
        <v>2</v>
      </c>
      <c r="T207" s="1">
        <v>1</v>
      </c>
      <c r="U207" s="1">
        <v>1</v>
      </c>
      <c r="V207" s="1">
        <v>3</v>
      </c>
      <c r="W207" s="1">
        <v>2</v>
      </c>
      <c r="X207" s="1">
        <v>2</v>
      </c>
      <c r="Y207" s="1">
        <v>4</v>
      </c>
      <c r="Z207" s="1">
        <v>2</v>
      </c>
      <c r="AA207" s="1">
        <v>2</v>
      </c>
      <c r="AB207" s="1">
        <v>2</v>
      </c>
      <c r="AC207" s="1">
        <v>4</v>
      </c>
      <c r="AD207" s="1">
        <v>2</v>
      </c>
      <c r="AE207" s="1">
        <v>2</v>
      </c>
      <c r="AF207" s="1">
        <v>5</v>
      </c>
      <c r="AG207" s="1">
        <v>5</v>
      </c>
      <c r="AH207" s="1">
        <v>4</v>
      </c>
      <c r="AI207" s="1">
        <v>2</v>
      </c>
      <c r="AJ207" s="1">
        <v>3</v>
      </c>
      <c r="AK207" s="1">
        <v>1</v>
      </c>
      <c r="AL207" s="1">
        <v>1</v>
      </c>
      <c r="AM207" s="1">
        <v>1</v>
      </c>
      <c r="AN207" s="1">
        <v>5</v>
      </c>
      <c r="AO207" s="1">
        <v>5</v>
      </c>
      <c r="AP207" s="1">
        <v>3</v>
      </c>
      <c r="AQ207" s="1">
        <v>1</v>
      </c>
      <c r="AR207" s="1">
        <v>3</v>
      </c>
      <c r="AS207" s="1">
        <v>5</v>
      </c>
      <c r="AT207" s="1">
        <v>3</v>
      </c>
      <c r="AU207" s="1">
        <v>1</v>
      </c>
      <c r="AV207" s="1">
        <v>2</v>
      </c>
      <c r="AW207" s="1">
        <v>5</v>
      </c>
      <c r="AX207" s="1">
        <v>1</v>
      </c>
      <c r="AY207" s="1">
        <v>5</v>
      </c>
      <c r="AZ207" s="1">
        <v>5</v>
      </c>
      <c r="BA207" s="1">
        <v>2</v>
      </c>
      <c r="BB207" s="1">
        <v>1</v>
      </c>
      <c r="BC207" s="1">
        <v>2</v>
      </c>
      <c r="BD207" s="1">
        <v>4</v>
      </c>
      <c r="BE207" s="1" t="s">
        <v>6018</v>
      </c>
      <c r="BF207" s="1" t="s">
        <v>6019</v>
      </c>
      <c r="BG207" s="1" t="s">
        <v>6020</v>
      </c>
      <c r="BH207" s="1" t="s">
        <v>6021</v>
      </c>
      <c r="BI207" s="1" t="s">
        <v>6022</v>
      </c>
      <c r="BJ207" s="1" t="s">
        <v>6023</v>
      </c>
      <c r="BK207" s="1" t="s">
        <v>6024</v>
      </c>
      <c r="BL207" s="1" t="s">
        <v>6025</v>
      </c>
      <c r="BM207" s="1" t="s">
        <v>6026</v>
      </c>
      <c r="BN207" s="1" t="s">
        <v>6027</v>
      </c>
      <c r="BO207" s="1" t="s">
        <v>6028</v>
      </c>
      <c r="BP207" s="1" t="s">
        <v>6029</v>
      </c>
      <c r="BQ207" s="1" t="s">
        <v>6030</v>
      </c>
      <c r="BR207" s="1" t="s">
        <v>6031</v>
      </c>
      <c r="BS207" s="1" t="s">
        <v>6032</v>
      </c>
      <c r="BT207" s="1" t="s">
        <v>6033</v>
      </c>
      <c r="BU207" s="1" t="s">
        <v>6034</v>
      </c>
      <c r="BV207" s="1" t="s">
        <v>6035</v>
      </c>
      <c r="BX207" s="1" t="s">
        <v>6036</v>
      </c>
      <c r="BY207" s="1" t="s">
        <v>6037</v>
      </c>
      <c r="BZ207" s="1" t="s">
        <v>6038</v>
      </c>
      <c r="CA207" s="1" t="s">
        <v>6039</v>
      </c>
      <c r="CB207" s="1" t="s">
        <v>6040</v>
      </c>
      <c r="CC207" s="1" t="s">
        <v>6041</v>
      </c>
      <c r="CD207" s="1" t="s">
        <v>6042</v>
      </c>
      <c r="CE207" s="1" t="s">
        <v>6043</v>
      </c>
      <c r="CF207" s="1" t="s">
        <v>6044</v>
      </c>
      <c r="CG207" s="1" t="s">
        <v>6045</v>
      </c>
    </row>
    <row r="208" spans="1:85" ht="12.75" x14ac:dyDescent="0.2">
      <c r="A208" s="14">
        <v>42011.846278287041</v>
      </c>
      <c r="B208" s="1">
        <v>3</v>
      </c>
      <c r="C208" s="1">
        <v>2</v>
      </c>
      <c r="D208" s="1">
        <v>1</v>
      </c>
      <c r="E208" s="1">
        <v>3</v>
      </c>
      <c r="F208" s="1">
        <v>5</v>
      </c>
      <c r="G208" s="1">
        <v>1</v>
      </c>
      <c r="H208" s="1">
        <v>5</v>
      </c>
      <c r="I208" s="1">
        <v>1</v>
      </c>
      <c r="J208" s="1">
        <v>4</v>
      </c>
      <c r="K208" s="1">
        <v>4</v>
      </c>
      <c r="L208" s="1">
        <v>3</v>
      </c>
      <c r="M208" s="1">
        <v>4</v>
      </c>
      <c r="N208" s="1">
        <v>2</v>
      </c>
      <c r="O208" s="1">
        <v>4</v>
      </c>
      <c r="P208" s="1">
        <v>5</v>
      </c>
      <c r="Q208" s="1">
        <v>4</v>
      </c>
      <c r="R208" s="1">
        <v>4</v>
      </c>
      <c r="S208" s="1">
        <v>5</v>
      </c>
      <c r="T208" s="1">
        <v>1</v>
      </c>
      <c r="U208" s="1">
        <v>1</v>
      </c>
      <c r="V208" s="1">
        <v>5</v>
      </c>
      <c r="W208" s="1">
        <v>3</v>
      </c>
      <c r="X208" s="1">
        <v>1</v>
      </c>
      <c r="Y208" s="1">
        <v>4</v>
      </c>
      <c r="Z208" s="1">
        <v>5</v>
      </c>
      <c r="AA208" s="1">
        <v>5</v>
      </c>
      <c r="AB208" s="1">
        <v>3</v>
      </c>
      <c r="AC208" s="1">
        <v>5</v>
      </c>
      <c r="AD208" s="1">
        <v>5</v>
      </c>
      <c r="AE208" s="1">
        <v>3</v>
      </c>
      <c r="AF208" s="1">
        <v>5</v>
      </c>
      <c r="AG208" s="1">
        <v>4</v>
      </c>
      <c r="AH208" s="1">
        <v>5</v>
      </c>
      <c r="AI208" s="1">
        <v>5</v>
      </c>
      <c r="AJ208" s="1">
        <v>4</v>
      </c>
      <c r="AK208" s="1">
        <v>3</v>
      </c>
      <c r="AL208" s="1">
        <v>1</v>
      </c>
      <c r="AM208" s="1">
        <v>1</v>
      </c>
      <c r="AN208" s="1">
        <v>5</v>
      </c>
      <c r="AO208" s="1">
        <v>1</v>
      </c>
      <c r="AP208" s="1">
        <v>5</v>
      </c>
      <c r="AQ208" s="1" t="s">
        <v>6046</v>
      </c>
      <c r="AR208" s="1">
        <v>3</v>
      </c>
      <c r="AS208" s="1">
        <v>4</v>
      </c>
      <c r="AT208" s="1">
        <v>3</v>
      </c>
      <c r="AU208" s="1">
        <v>4</v>
      </c>
      <c r="AV208" s="1">
        <v>3</v>
      </c>
      <c r="AW208" s="1">
        <v>4</v>
      </c>
      <c r="AX208" s="1">
        <v>5</v>
      </c>
      <c r="AY208" s="1">
        <v>5</v>
      </c>
      <c r="AZ208" s="1">
        <v>4</v>
      </c>
      <c r="BA208" s="1">
        <v>5</v>
      </c>
      <c r="BB208" s="1">
        <v>1</v>
      </c>
      <c r="BC208" s="1">
        <v>2</v>
      </c>
      <c r="BD208" s="1">
        <v>5</v>
      </c>
      <c r="BE208" s="1" t="s">
        <v>6047</v>
      </c>
      <c r="BF208" s="1" t="s">
        <v>6048</v>
      </c>
      <c r="BG208" s="1" t="s">
        <v>6049</v>
      </c>
      <c r="BH208" s="1" t="s">
        <v>6050</v>
      </c>
      <c r="BI208" s="1" t="s">
        <v>6051</v>
      </c>
      <c r="BJ208" s="1" t="s">
        <v>6052</v>
      </c>
      <c r="BK208" s="1" t="s">
        <v>6053</v>
      </c>
      <c r="BL208" s="1" t="s">
        <v>6054</v>
      </c>
      <c r="BM208" s="1" t="s">
        <v>6055</v>
      </c>
      <c r="BN208" s="1" t="s">
        <v>6056</v>
      </c>
      <c r="BO208" s="1" t="s">
        <v>6057</v>
      </c>
      <c r="BP208" s="1" t="s">
        <v>6058</v>
      </c>
      <c r="BQ208" s="1" t="s">
        <v>6059</v>
      </c>
      <c r="BR208" s="1" t="s">
        <v>6060</v>
      </c>
      <c r="BS208" s="1" t="s">
        <v>6061</v>
      </c>
      <c r="BT208" s="1" t="s">
        <v>6062</v>
      </c>
      <c r="BU208" s="1" t="s">
        <v>6063</v>
      </c>
      <c r="BV208" s="1" t="s">
        <v>6064</v>
      </c>
      <c r="BX208" s="1" t="s">
        <v>6065</v>
      </c>
      <c r="BY208" s="1" t="s">
        <v>6066</v>
      </c>
      <c r="BZ208" s="1" t="s">
        <v>6067</v>
      </c>
      <c r="CA208" s="1" t="s">
        <v>6068</v>
      </c>
      <c r="CB208" s="1" t="s">
        <v>6069</v>
      </c>
      <c r="CD208" s="1" t="s">
        <v>6070</v>
      </c>
      <c r="CE208" s="1" t="s">
        <v>6071</v>
      </c>
      <c r="CF208" s="1" t="s">
        <v>6072</v>
      </c>
      <c r="CG208" s="1" t="s">
        <v>6073</v>
      </c>
    </row>
    <row r="209" spans="1:85" ht="12.75" x14ac:dyDescent="0.2">
      <c r="A209" s="14">
        <v>42012.155645995364</v>
      </c>
      <c r="B209" s="1">
        <v>3</v>
      </c>
      <c r="C209" s="1">
        <v>1</v>
      </c>
      <c r="D209" s="1">
        <v>3</v>
      </c>
      <c r="E209" s="1">
        <v>4</v>
      </c>
      <c r="F209" s="1">
        <v>3</v>
      </c>
      <c r="G209" s="1">
        <v>1</v>
      </c>
      <c r="H209" s="1">
        <v>5</v>
      </c>
      <c r="I209" s="1">
        <v>2</v>
      </c>
      <c r="J209" s="1">
        <v>5</v>
      </c>
      <c r="K209" s="1">
        <v>5</v>
      </c>
      <c r="L209" s="1">
        <v>4</v>
      </c>
      <c r="M209" s="1">
        <v>3</v>
      </c>
      <c r="N209" s="1">
        <v>4</v>
      </c>
      <c r="O209" s="1">
        <v>5</v>
      </c>
      <c r="P209" s="1">
        <v>5</v>
      </c>
      <c r="Q209" s="1">
        <v>5</v>
      </c>
      <c r="R209" s="1">
        <v>5</v>
      </c>
      <c r="S209" s="1">
        <v>4</v>
      </c>
      <c r="T209" s="1">
        <v>1</v>
      </c>
      <c r="U209" s="1">
        <v>2</v>
      </c>
      <c r="V209" s="1">
        <v>3</v>
      </c>
      <c r="W209" s="1">
        <v>5</v>
      </c>
      <c r="X209" s="1">
        <v>2</v>
      </c>
      <c r="Y209" s="1">
        <v>4</v>
      </c>
      <c r="Z209" s="1">
        <v>3</v>
      </c>
      <c r="AA209" s="1">
        <v>4</v>
      </c>
      <c r="AB209" s="1">
        <v>3</v>
      </c>
      <c r="AC209" s="1">
        <v>4</v>
      </c>
      <c r="AD209" s="1">
        <v>3</v>
      </c>
      <c r="AE209" s="1">
        <v>4</v>
      </c>
      <c r="AF209" s="1">
        <v>5</v>
      </c>
      <c r="AG209" s="1">
        <v>5</v>
      </c>
      <c r="AH209" s="1">
        <v>5</v>
      </c>
      <c r="AI209" s="1">
        <v>5</v>
      </c>
      <c r="AJ209" s="1">
        <v>3</v>
      </c>
      <c r="AK209" s="1">
        <v>2</v>
      </c>
      <c r="AL209" s="1">
        <v>2</v>
      </c>
      <c r="AM209" s="1">
        <v>4</v>
      </c>
      <c r="AN209" s="1">
        <v>3</v>
      </c>
      <c r="AO209" s="1">
        <v>1</v>
      </c>
      <c r="AP209" s="1">
        <v>3</v>
      </c>
      <c r="AQ209" s="1">
        <v>2</v>
      </c>
      <c r="AR209" s="1">
        <v>5</v>
      </c>
      <c r="AS209" s="1">
        <v>5</v>
      </c>
      <c r="AT209" s="1">
        <v>4</v>
      </c>
      <c r="AU209" s="1">
        <v>4</v>
      </c>
      <c r="AV209" s="1">
        <v>4</v>
      </c>
      <c r="AW209" s="1">
        <v>5</v>
      </c>
      <c r="AX209" s="1">
        <v>5</v>
      </c>
      <c r="AY209" s="1">
        <v>5</v>
      </c>
      <c r="AZ209" s="1">
        <v>5</v>
      </c>
      <c r="BA209" s="1">
        <v>4</v>
      </c>
      <c r="BB209" s="1">
        <v>2</v>
      </c>
      <c r="BC209" s="1">
        <v>3</v>
      </c>
      <c r="BD209" s="1">
        <v>5</v>
      </c>
      <c r="BE209" s="1" t="s">
        <v>6074</v>
      </c>
      <c r="BF209" s="1" t="s">
        <v>6075</v>
      </c>
      <c r="BG209" s="1" t="s">
        <v>6076</v>
      </c>
      <c r="BH209" s="1" t="s">
        <v>6077</v>
      </c>
      <c r="BI209" s="1" t="s">
        <v>6078</v>
      </c>
      <c r="BJ209" s="1" t="s">
        <v>6079</v>
      </c>
      <c r="BK209" s="1" t="s">
        <v>6080</v>
      </c>
      <c r="BL209" s="1" t="s">
        <v>6081</v>
      </c>
      <c r="BM209" s="1" t="s">
        <v>6082</v>
      </c>
      <c r="BN209" s="1" t="s">
        <v>6083</v>
      </c>
      <c r="BO209" s="1" t="s">
        <v>6084</v>
      </c>
      <c r="BP209" s="1" t="s">
        <v>6085</v>
      </c>
      <c r="BQ209" s="1" t="s">
        <v>6086</v>
      </c>
      <c r="BR209" s="1" t="s">
        <v>6087</v>
      </c>
      <c r="BS209" s="1" t="s">
        <v>6088</v>
      </c>
      <c r="BT209" s="1" t="s">
        <v>6089</v>
      </c>
      <c r="BU209" s="1" t="s">
        <v>6090</v>
      </c>
      <c r="BV209" s="1" t="s">
        <v>6091</v>
      </c>
      <c r="BW209" s="1" t="s">
        <v>6092</v>
      </c>
      <c r="BX209" s="1" t="s">
        <v>6093</v>
      </c>
      <c r="BY209" s="1" t="s">
        <v>6094</v>
      </c>
      <c r="BZ209" s="1" t="s">
        <v>6095</v>
      </c>
      <c r="CA209" s="1" t="s">
        <v>6096</v>
      </c>
      <c r="CB209" s="1" t="s">
        <v>6097</v>
      </c>
      <c r="CC209" s="1" t="s">
        <v>6098</v>
      </c>
      <c r="CD209" s="1" t="s">
        <v>6099</v>
      </c>
      <c r="CE209" s="1" t="s">
        <v>6100</v>
      </c>
      <c r="CF209" s="1" t="s">
        <v>6101</v>
      </c>
      <c r="CG209" s="1" t="s">
        <v>6102</v>
      </c>
    </row>
    <row r="210" spans="1:85" ht="12.75" x14ac:dyDescent="0.2">
      <c r="A210" s="14">
        <v>42012.321128460651</v>
      </c>
      <c r="B210" s="1">
        <v>4</v>
      </c>
      <c r="C210" s="1">
        <v>5</v>
      </c>
      <c r="D210" s="1">
        <v>1</v>
      </c>
      <c r="E210" s="1">
        <v>2</v>
      </c>
      <c r="F210" s="1">
        <v>3</v>
      </c>
      <c r="G210" s="1">
        <v>2</v>
      </c>
      <c r="H210" s="1">
        <v>2</v>
      </c>
      <c r="I210" s="1">
        <v>2</v>
      </c>
      <c r="J210" s="1">
        <v>4</v>
      </c>
      <c r="K210" s="1">
        <v>4</v>
      </c>
      <c r="L210" s="1" t="s">
        <v>6103</v>
      </c>
      <c r="M210" s="1">
        <v>1</v>
      </c>
      <c r="N210" s="1">
        <v>1</v>
      </c>
      <c r="O210" s="1">
        <v>4</v>
      </c>
      <c r="P210" s="1">
        <v>3</v>
      </c>
      <c r="Q210" s="1">
        <v>1</v>
      </c>
      <c r="R210" s="1">
        <v>1</v>
      </c>
      <c r="S210" s="1">
        <v>5</v>
      </c>
      <c r="T210" s="1">
        <v>1</v>
      </c>
      <c r="U210" s="1">
        <v>1</v>
      </c>
      <c r="V210" s="1">
        <v>4</v>
      </c>
      <c r="W210" s="1">
        <v>3</v>
      </c>
      <c r="X210" s="1">
        <v>4</v>
      </c>
      <c r="Y210" s="1">
        <v>2</v>
      </c>
      <c r="Z210" s="1">
        <v>4</v>
      </c>
      <c r="AA210" s="1">
        <v>2</v>
      </c>
      <c r="AB210" s="1">
        <v>4</v>
      </c>
      <c r="AC210" s="1">
        <v>3</v>
      </c>
      <c r="AD210" s="1">
        <v>3</v>
      </c>
      <c r="AE210" s="1" t="s">
        <v>6104</v>
      </c>
      <c r="AF210" s="1">
        <v>4</v>
      </c>
      <c r="AG210" s="1">
        <v>5</v>
      </c>
      <c r="AH210" s="1">
        <v>4</v>
      </c>
      <c r="AI210" s="1">
        <v>5</v>
      </c>
      <c r="AJ210" s="1">
        <v>4</v>
      </c>
      <c r="AK210" s="1">
        <v>4</v>
      </c>
      <c r="AL210" s="1">
        <v>1</v>
      </c>
      <c r="AM210" s="1">
        <v>1</v>
      </c>
      <c r="AN210" s="1">
        <v>5</v>
      </c>
      <c r="AO210" s="1">
        <v>3</v>
      </c>
      <c r="AP210" s="1">
        <v>4</v>
      </c>
      <c r="AQ210" s="1">
        <v>3</v>
      </c>
      <c r="AR210" s="1">
        <v>2</v>
      </c>
      <c r="AS210" s="1">
        <v>4</v>
      </c>
      <c r="AT210" s="1">
        <v>4</v>
      </c>
      <c r="AU210" s="1">
        <v>1</v>
      </c>
      <c r="AV210" s="1">
        <v>1</v>
      </c>
      <c r="AW210" s="1">
        <v>2</v>
      </c>
      <c r="AX210" s="1">
        <v>4</v>
      </c>
      <c r="AY210" s="1">
        <v>1</v>
      </c>
      <c r="AZ210" s="1">
        <v>1</v>
      </c>
      <c r="BA210" s="1">
        <v>5</v>
      </c>
      <c r="BB210" s="1">
        <v>1</v>
      </c>
      <c r="BC210" s="1">
        <v>1</v>
      </c>
      <c r="BD210" s="1">
        <v>5</v>
      </c>
      <c r="BE210" s="1" t="s">
        <v>6105</v>
      </c>
      <c r="BF210" s="1" t="s">
        <v>6106</v>
      </c>
      <c r="BG210" s="1" t="s">
        <v>6107</v>
      </c>
      <c r="BH210" s="1" t="s">
        <v>6108</v>
      </c>
      <c r="BI210" s="1" t="s">
        <v>6109</v>
      </c>
      <c r="BJ210" s="1" t="s">
        <v>6110</v>
      </c>
      <c r="BK210" s="1" t="s">
        <v>6111</v>
      </c>
      <c r="BL210" s="1" t="s">
        <v>6112</v>
      </c>
      <c r="BM210" s="1" t="s">
        <v>6113</v>
      </c>
      <c r="BN210" s="1" t="s">
        <v>6114</v>
      </c>
      <c r="BO210" s="1" t="s">
        <v>6115</v>
      </c>
      <c r="BP210" s="1" t="s">
        <v>6116</v>
      </c>
      <c r="BQ210" s="1" t="s">
        <v>6117</v>
      </c>
      <c r="BR210" s="1" t="s">
        <v>6118</v>
      </c>
      <c r="BS210" s="1" t="s">
        <v>6119</v>
      </c>
      <c r="BT210" s="1" t="s">
        <v>6120</v>
      </c>
      <c r="BU210" s="1" t="s">
        <v>6121</v>
      </c>
      <c r="BV210" s="1" t="s">
        <v>6122</v>
      </c>
      <c r="BW210" s="1" t="s">
        <v>6123</v>
      </c>
      <c r="BX210" s="1" t="s">
        <v>6124</v>
      </c>
      <c r="BY210" s="1" t="s">
        <v>6125</v>
      </c>
      <c r="BZ210" s="1" t="s">
        <v>6126</v>
      </c>
      <c r="CA210" s="1" t="s">
        <v>6127</v>
      </c>
      <c r="CB210" s="1" t="s">
        <v>6128</v>
      </c>
      <c r="CC210" s="1" t="s">
        <v>6129</v>
      </c>
      <c r="CD210" s="1" t="s">
        <v>6130</v>
      </c>
      <c r="CE210" s="1" t="s">
        <v>6131</v>
      </c>
      <c r="CF210" s="1" t="s">
        <v>6132</v>
      </c>
      <c r="CG210" s="1" t="s">
        <v>6133</v>
      </c>
    </row>
    <row r="211" spans="1:85" ht="12.75" x14ac:dyDescent="0.2">
      <c r="A211" s="14">
        <v>42012.394594560188</v>
      </c>
      <c r="B211" s="1">
        <v>4</v>
      </c>
      <c r="C211" s="1">
        <v>5</v>
      </c>
      <c r="D211" s="1">
        <v>2</v>
      </c>
      <c r="E211" s="1">
        <v>3</v>
      </c>
      <c r="F211" s="1">
        <v>4</v>
      </c>
      <c r="G211" s="1">
        <v>5</v>
      </c>
      <c r="H211" s="1">
        <v>5</v>
      </c>
      <c r="I211" s="1">
        <v>5</v>
      </c>
      <c r="J211" s="1">
        <v>5</v>
      </c>
      <c r="K211" s="1">
        <v>5</v>
      </c>
      <c r="L211" s="1">
        <v>5</v>
      </c>
      <c r="M211" s="1">
        <v>4</v>
      </c>
      <c r="N211" s="1">
        <v>4</v>
      </c>
      <c r="O211" s="1">
        <v>4</v>
      </c>
      <c r="P211" s="1">
        <v>4</v>
      </c>
      <c r="Q211" s="1">
        <v>5</v>
      </c>
      <c r="R211" s="1">
        <v>3</v>
      </c>
      <c r="S211" s="1">
        <v>5</v>
      </c>
      <c r="T211" s="1">
        <v>4</v>
      </c>
      <c r="U211" s="1">
        <v>3</v>
      </c>
      <c r="V211" s="1">
        <v>5</v>
      </c>
      <c r="W211" s="1">
        <v>4</v>
      </c>
      <c r="X211" s="1">
        <v>4</v>
      </c>
      <c r="Y211" s="1">
        <v>4</v>
      </c>
      <c r="Z211" s="1">
        <v>5</v>
      </c>
      <c r="AA211" s="1">
        <v>5</v>
      </c>
      <c r="AB211" s="1">
        <v>5</v>
      </c>
      <c r="AC211" s="1">
        <v>5</v>
      </c>
      <c r="AD211" s="1">
        <v>5</v>
      </c>
      <c r="AE211" s="1">
        <v>4</v>
      </c>
      <c r="AF211" s="1">
        <v>5</v>
      </c>
      <c r="AG211" s="1">
        <v>5</v>
      </c>
      <c r="AH211" s="1">
        <v>5</v>
      </c>
      <c r="AI211" s="1">
        <v>4</v>
      </c>
      <c r="AJ211" s="1">
        <v>5</v>
      </c>
      <c r="AK211" s="1">
        <v>5</v>
      </c>
      <c r="AL211" s="1">
        <v>4</v>
      </c>
      <c r="AM211" s="1">
        <v>5</v>
      </c>
      <c r="AN211" s="1">
        <v>5</v>
      </c>
      <c r="AO211" s="1">
        <v>5</v>
      </c>
      <c r="AP211" s="1">
        <v>5</v>
      </c>
      <c r="AQ211" s="1">
        <v>5</v>
      </c>
      <c r="AR211" s="1">
        <v>5</v>
      </c>
      <c r="AS211" s="1">
        <v>5</v>
      </c>
      <c r="AT211" s="1">
        <v>5</v>
      </c>
      <c r="AU211" s="1">
        <v>5</v>
      </c>
      <c r="AV211" s="1">
        <v>4</v>
      </c>
      <c r="AW211" s="1">
        <v>5</v>
      </c>
      <c r="AX211" s="1">
        <v>5</v>
      </c>
      <c r="AY211" s="1">
        <v>5</v>
      </c>
      <c r="AZ211" s="1">
        <v>5</v>
      </c>
      <c r="BA211" s="1">
        <v>5</v>
      </c>
      <c r="BB211" s="1">
        <v>5</v>
      </c>
      <c r="BC211" s="1">
        <v>4</v>
      </c>
      <c r="BD211" s="1">
        <v>5</v>
      </c>
      <c r="BE211" s="1" t="s">
        <v>6134</v>
      </c>
      <c r="BF211" s="1" t="s">
        <v>6135</v>
      </c>
      <c r="BG211" s="1" t="s">
        <v>6136</v>
      </c>
      <c r="BH211" s="1" t="s">
        <v>6137</v>
      </c>
      <c r="BI211" s="1" t="s">
        <v>6138</v>
      </c>
      <c r="BJ211" s="1" t="s">
        <v>6139</v>
      </c>
      <c r="BK211" s="1" t="s">
        <v>6140</v>
      </c>
      <c r="BL211" s="1" t="s">
        <v>6141</v>
      </c>
      <c r="BM211" s="1" t="s">
        <v>6142</v>
      </c>
      <c r="BN211" s="1" t="s">
        <v>6143</v>
      </c>
      <c r="BO211" s="1" t="s">
        <v>6144</v>
      </c>
      <c r="BP211" s="1" t="s">
        <v>6145</v>
      </c>
      <c r="BQ211" s="1" t="s">
        <v>6146</v>
      </c>
      <c r="BR211" s="1" t="s">
        <v>6147</v>
      </c>
      <c r="BS211" s="1" t="s">
        <v>6148</v>
      </c>
      <c r="BT211" s="1" t="s">
        <v>6149</v>
      </c>
      <c r="BU211" s="1" t="s">
        <v>6150</v>
      </c>
      <c r="BY211" s="1" t="s">
        <v>6151</v>
      </c>
      <c r="BZ211" s="1" t="s">
        <v>6152</v>
      </c>
      <c r="CA211" s="1" t="s">
        <v>6153</v>
      </c>
      <c r="CB211" s="1" t="s">
        <v>6154</v>
      </c>
      <c r="CC211" s="1" t="s">
        <v>6155</v>
      </c>
      <c r="CD211" s="1" t="s">
        <v>6156</v>
      </c>
      <c r="CE211" s="1" t="s">
        <v>6157</v>
      </c>
      <c r="CF211" s="1" t="s">
        <v>6158</v>
      </c>
      <c r="CG211" s="1" t="s">
        <v>6159</v>
      </c>
    </row>
    <row r="212" spans="1:85" ht="12.75" x14ac:dyDescent="0.2">
      <c r="A212" s="14">
        <v>42012.395708159725</v>
      </c>
      <c r="B212" s="1">
        <v>3</v>
      </c>
      <c r="C212" s="1">
        <v>5</v>
      </c>
      <c r="D212" s="1">
        <v>2</v>
      </c>
      <c r="E212" s="1">
        <v>2</v>
      </c>
      <c r="F212" s="1">
        <v>4</v>
      </c>
      <c r="G212" s="1">
        <v>4</v>
      </c>
      <c r="H212" s="1">
        <v>4</v>
      </c>
      <c r="I212" s="1">
        <v>4</v>
      </c>
      <c r="J212" s="1">
        <v>3</v>
      </c>
      <c r="K212" s="1">
        <v>4</v>
      </c>
      <c r="L212" s="1">
        <v>4</v>
      </c>
      <c r="M212" s="1">
        <v>4</v>
      </c>
      <c r="N212" s="1">
        <v>1</v>
      </c>
      <c r="O212" s="1">
        <v>3</v>
      </c>
      <c r="P212" s="1">
        <v>4</v>
      </c>
      <c r="Q212" s="1">
        <v>4</v>
      </c>
      <c r="R212" s="1">
        <v>2</v>
      </c>
      <c r="S212" s="1">
        <v>4</v>
      </c>
      <c r="T212" s="1">
        <v>3</v>
      </c>
      <c r="U212" s="1">
        <v>3</v>
      </c>
      <c r="V212" s="1">
        <v>3</v>
      </c>
      <c r="W212" s="1">
        <v>5</v>
      </c>
      <c r="X212" s="1">
        <v>3</v>
      </c>
      <c r="Y212" s="1">
        <v>4</v>
      </c>
      <c r="Z212" s="1">
        <v>5</v>
      </c>
      <c r="AA212" s="1">
        <v>4</v>
      </c>
      <c r="AB212" s="1">
        <v>4</v>
      </c>
      <c r="AC212" s="1">
        <v>5</v>
      </c>
      <c r="AD212" s="1">
        <v>4</v>
      </c>
      <c r="AE212" s="1">
        <v>4</v>
      </c>
      <c r="AF212" s="1">
        <v>4</v>
      </c>
      <c r="AG212" s="1">
        <v>5</v>
      </c>
      <c r="AH212" s="1">
        <v>4</v>
      </c>
      <c r="AI212" s="1">
        <v>4</v>
      </c>
      <c r="AJ212" s="1">
        <v>4</v>
      </c>
      <c r="AK212" s="1">
        <v>5</v>
      </c>
      <c r="AL212" s="1">
        <v>2</v>
      </c>
      <c r="AM212" s="1">
        <v>3</v>
      </c>
      <c r="AN212" s="1">
        <v>4</v>
      </c>
      <c r="AO212" s="1">
        <v>5</v>
      </c>
      <c r="AP212" s="1">
        <v>5</v>
      </c>
      <c r="AQ212" s="1">
        <v>5</v>
      </c>
      <c r="AR212" s="1">
        <v>4</v>
      </c>
      <c r="AS212" s="1">
        <v>4</v>
      </c>
      <c r="AT212" s="1">
        <v>5</v>
      </c>
      <c r="AU212" s="1">
        <v>4</v>
      </c>
      <c r="AV212" s="1">
        <v>2</v>
      </c>
      <c r="AW212" s="1">
        <v>3</v>
      </c>
      <c r="AX212" s="1">
        <v>5</v>
      </c>
      <c r="AY212" s="1">
        <v>5</v>
      </c>
      <c r="AZ212" s="1">
        <v>2</v>
      </c>
      <c r="BA212" s="1">
        <v>4</v>
      </c>
      <c r="BB212" s="1">
        <v>3</v>
      </c>
      <c r="BC212" s="1">
        <v>4</v>
      </c>
      <c r="BD212" s="1">
        <v>5</v>
      </c>
      <c r="BE212" s="1" t="s">
        <v>6160</v>
      </c>
      <c r="BF212" s="1" t="s">
        <v>6161</v>
      </c>
      <c r="BG212" s="1" t="s">
        <v>6162</v>
      </c>
      <c r="BH212" s="1" t="s">
        <v>6163</v>
      </c>
      <c r="BI212" s="1" t="s">
        <v>6164</v>
      </c>
      <c r="BJ212" s="1" t="s">
        <v>6165</v>
      </c>
      <c r="BK212" s="1" t="s">
        <v>6166</v>
      </c>
      <c r="BL212" s="1" t="s">
        <v>6167</v>
      </c>
      <c r="BM212" s="1" t="s">
        <v>6168</v>
      </c>
      <c r="BN212" s="1" t="s">
        <v>6169</v>
      </c>
      <c r="BO212" s="1" t="s">
        <v>6170</v>
      </c>
      <c r="BP212" s="1" t="s">
        <v>6171</v>
      </c>
      <c r="BQ212" s="1" t="s">
        <v>6172</v>
      </c>
      <c r="BR212" s="1" t="s">
        <v>6173</v>
      </c>
      <c r="BS212" s="1" t="s">
        <v>6174</v>
      </c>
      <c r="BT212" s="1" t="s">
        <v>6175</v>
      </c>
      <c r="BU212" s="1" t="s">
        <v>6176</v>
      </c>
      <c r="BV212" s="1" t="s">
        <v>6177</v>
      </c>
      <c r="BX212" s="1" t="s">
        <v>6178</v>
      </c>
      <c r="BY212" s="1" t="s">
        <v>6179</v>
      </c>
      <c r="BZ212" s="1" t="s">
        <v>6180</v>
      </c>
      <c r="CA212" s="1" t="s">
        <v>6181</v>
      </c>
      <c r="CB212" s="1" t="s">
        <v>6182</v>
      </c>
      <c r="CC212" s="1" t="s">
        <v>6183</v>
      </c>
      <c r="CD212" s="1" t="s">
        <v>6184</v>
      </c>
      <c r="CE212" s="1" t="s">
        <v>6185</v>
      </c>
      <c r="CF212" s="1" t="s">
        <v>6186</v>
      </c>
      <c r="CG212" s="1" t="s">
        <v>6187</v>
      </c>
    </row>
    <row r="213" spans="1:85" ht="12.75" x14ac:dyDescent="0.2">
      <c r="A213" s="14">
        <v>42012.399349340281</v>
      </c>
      <c r="B213" s="1">
        <v>5</v>
      </c>
      <c r="C213" s="1">
        <v>5</v>
      </c>
      <c r="D213" s="1">
        <v>5</v>
      </c>
      <c r="E213" s="1">
        <v>3</v>
      </c>
      <c r="F213" s="1">
        <v>5</v>
      </c>
      <c r="G213" s="1">
        <v>5</v>
      </c>
      <c r="H213" s="1">
        <v>5</v>
      </c>
      <c r="I213" s="1">
        <v>5</v>
      </c>
      <c r="J213" s="1">
        <v>3</v>
      </c>
      <c r="K213" s="1">
        <v>5</v>
      </c>
      <c r="L213" s="1">
        <v>3</v>
      </c>
      <c r="M213" s="1">
        <v>1</v>
      </c>
      <c r="N213" s="1">
        <v>5</v>
      </c>
      <c r="O213" s="1">
        <v>5</v>
      </c>
      <c r="P213" s="1">
        <v>5</v>
      </c>
      <c r="Q213" s="1">
        <v>4</v>
      </c>
      <c r="R213" s="1">
        <v>5</v>
      </c>
      <c r="S213" s="1">
        <v>5</v>
      </c>
      <c r="T213" s="1">
        <v>1</v>
      </c>
      <c r="U213" s="1">
        <v>3</v>
      </c>
      <c r="V213" s="1">
        <v>5</v>
      </c>
      <c r="W213" s="1">
        <v>4</v>
      </c>
      <c r="X213" s="1">
        <v>4</v>
      </c>
      <c r="Y213" s="1">
        <v>4</v>
      </c>
      <c r="Z213" s="1">
        <v>5</v>
      </c>
      <c r="AA213" s="1">
        <v>4</v>
      </c>
      <c r="AB213" s="1">
        <v>5</v>
      </c>
      <c r="AC213" s="1">
        <v>4</v>
      </c>
      <c r="AD213" s="1">
        <v>3</v>
      </c>
      <c r="AE213" s="1">
        <v>3</v>
      </c>
      <c r="AF213" s="1">
        <v>4</v>
      </c>
      <c r="AG213" s="1">
        <v>4</v>
      </c>
      <c r="AH213" s="1">
        <v>5</v>
      </c>
      <c r="AI213" s="1">
        <v>3</v>
      </c>
      <c r="AJ213" s="1">
        <v>5</v>
      </c>
      <c r="AK213" s="1">
        <v>5</v>
      </c>
      <c r="AL213" s="1">
        <v>5</v>
      </c>
      <c r="AM213" s="1">
        <v>3</v>
      </c>
      <c r="AN213" s="1">
        <v>5</v>
      </c>
      <c r="AO213" s="1">
        <v>5</v>
      </c>
      <c r="AP213" s="1">
        <v>5</v>
      </c>
      <c r="AQ213" s="1">
        <v>5</v>
      </c>
      <c r="AR213" s="1">
        <v>3</v>
      </c>
      <c r="AS213" s="1">
        <v>5</v>
      </c>
      <c r="AT213" s="1">
        <v>3</v>
      </c>
      <c r="AU213" s="1">
        <v>2</v>
      </c>
      <c r="AV213" s="1">
        <v>5</v>
      </c>
      <c r="AW213" s="1">
        <v>5</v>
      </c>
      <c r="AX213" s="1">
        <v>5</v>
      </c>
      <c r="AY213" s="1">
        <v>3</v>
      </c>
      <c r="AZ213" s="1">
        <v>5</v>
      </c>
      <c r="BA213" s="1">
        <v>5</v>
      </c>
      <c r="BB213" s="1">
        <v>3</v>
      </c>
      <c r="BC213" s="1">
        <v>4</v>
      </c>
      <c r="BD213" s="1">
        <v>5</v>
      </c>
      <c r="BE213" s="1" t="s">
        <v>6188</v>
      </c>
      <c r="BF213" s="1" t="s">
        <v>6189</v>
      </c>
      <c r="BG213" s="1" t="s">
        <v>6190</v>
      </c>
      <c r="BH213" s="1" t="s">
        <v>6191</v>
      </c>
      <c r="BI213" s="1" t="s">
        <v>6192</v>
      </c>
      <c r="BJ213" s="1" t="s">
        <v>6193</v>
      </c>
      <c r="BK213" s="1" t="s">
        <v>6194</v>
      </c>
      <c r="BL213" s="1" t="s">
        <v>6195</v>
      </c>
      <c r="BM213" s="1" t="s">
        <v>6196</v>
      </c>
      <c r="BN213" s="1" t="s">
        <v>6197</v>
      </c>
      <c r="BO213" s="1" t="s">
        <v>6198</v>
      </c>
      <c r="BP213" s="1" t="s">
        <v>6199</v>
      </c>
      <c r="BQ213" s="1" t="s">
        <v>6200</v>
      </c>
      <c r="BR213" s="1" t="s">
        <v>6201</v>
      </c>
      <c r="BS213" s="1" t="s">
        <v>6202</v>
      </c>
      <c r="BT213" s="1" t="s">
        <v>6203</v>
      </c>
      <c r="BU213" s="1" t="s">
        <v>6204</v>
      </c>
      <c r="BY213" s="1" t="s">
        <v>6205</v>
      </c>
      <c r="BZ213" s="1" t="s">
        <v>6206</v>
      </c>
      <c r="CA213" s="1" t="s">
        <v>6207</v>
      </c>
      <c r="CB213" s="1" t="s">
        <v>6208</v>
      </c>
      <c r="CC213" s="1" t="s">
        <v>6209</v>
      </c>
      <c r="CD213" s="1" t="s">
        <v>6210</v>
      </c>
      <c r="CE213" s="1" t="s">
        <v>6211</v>
      </c>
      <c r="CF213" s="1" t="s">
        <v>6212</v>
      </c>
      <c r="CG213" s="1" t="s">
        <v>6213</v>
      </c>
    </row>
    <row r="214" spans="1:85" ht="12.75" x14ac:dyDescent="0.2">
      <c r="A214" s="14">
        <v>42012.403425810182</v>
      </c>
      <c r="B214" s="1">
        <v>1</v>
      </c>
      <c r="C214" s="1">
        <v>4</v>
      </c>
      <c r="D214" s="1">
        <v>1</v>
      </c>
      <c r="E214" s="1">
        <v>1</v>
      </c>
      <c r="F214" s="1">
        <v>5</v>
      </c>
      <c r="G214" s="1">
        <v>1</v>
      </c>
      <c r="H214" s="1">
        <v>1</v>
      </c>
      <c r="I214" s="1">
        <v>1</v>
      </c>
      <c r="J214" s="1">
        <v>5</v>
      </c>
      <c r="K214" s="1">
        <v>3</v>
      </c>
      <c r="L214" s="1">
        <v>5</v>
      </c>
      <c r="M214" s="1">
        <v>5</v>
      </c>
      <c r="N214" s="1">
        <v>4</v>
      </c>
      <c r="O214" s="1">
        <v>5</v>
      </c>
      <c r="P214" s="1">
        <v>1</v>
      </c>
      <c r="Q214" s="1">
        <v>4</v>
      </c>
      <c r="R214" s="1">
        <v>4</v>
      </c>
      <c r="S214" s="1">
        <v>1</v>
      </c>
      <c r="T214" s="1">
        <v>1</v>
      </c>
      <c r="U214" s="1">
        <v>1</v>
      </c>
      <c r="V214" s="1">
        <v>3</v>
      </c>
      <c r="W214" s="1">
        <v>2</v>
      </c>
      <c r="X214" s="1">
        <v>4</v>
      </c>
      <c r="Y214" s="1">
        <v>5</v>
      </c>
      <c r="Z214" s="1">
        <v>2</v>
      </c>
      <c r="AA214" s="1">
        <v>5</v>
      </c>
      <c r="AB214" s="1">
        <v>4</v>
      </c>
      <c r="AC214" s="1">
        <v>4</v>
      </c>
      <c r="AD214" s="1">
        <v>3</v>
      </c>
      <c r="AE214" s="1">
        <v>4</v>
      </c>
      <c r="AF214" s="1">
        <v>3</v>
      </c>
      <c r="AG214" s="1">
        <v>4</v>
      </c>
      <c r="AH214" s="1">
        <v>4</v>
      </c>
      <c r="AI214" s="1">
        <v>2</v>
      </c>
      <c r="AJ214" s="1">
        <v>1</v>
      </c>
      <c r="AK214" s="1">
        <v>5</v>
      </c>
      <c r="AL214" s="1">
        <v>2</v>
      </c>
      <c r="AM214" s="1">
        <v>3</v>
      </c>
      <c r="AN214" s="1">
        <v>5</v>
      </c>
      <c r="AO214" s="1">
        <v>1</v>
      </c>
      <c r="AP214" s="1">
        <v>3</v>
      </c>
      <c r="AQ214" s="1">
        <v>1</v>
      </c>
      <c r="AR214" s="1">
        <v>5</v>
      </c>
      <c r="AS214" s="1">
        <v>3</v>
      </c>
      <c r="AT214" s="1">
        <v>5</v>
      </c>
      <c r="AU214" s="1">
        <v>5</v>
      </c>
      <c r="AV214" s="1">
        <v>4</v>
      </c>
      <c r="AW214" s="1">
        <v>5</v>
      </c>
      <c r="AX214" s="1">
        <v>1</v>
      </c>
      <c r="AY214" s="1">
        <v>4</v>
      </c>
      <c r="AZ214" s="1">
        <v>4</v>
      </c>
      <c r="BA214" s="1">
        <v>3</v>
      </c>
      <c r="BB214" s="1">
        <v>1</v>
      </c>
      <c r="BC214" s="1">
        <v>1</v>
      </c>
      <c r="BD214" s="1">
        <v>2</v>
      </c>
      <c r="BE214" s="1" t="s">
        <v>6214</v>
      </c>
      <c r="BF214" s="1" t="s">
        <v>6215</v>
      </c>
      <c r="BG214" s="1" t="s">
        <v>6216</v>
      </c>
      <c r="BH214" s="1" t="s">
        <v>6217</v>
      </c>
      <c r="BI214" s="1" t="s">
        <v>6218</v>
      </c>
      <c r="BJ214" s="1" t="s">
        <v>6219</v>
      </c>
      <c r="BK214" s="1" t="s">
        <v>6220</v>
      </c>
      <c r="BL214" s="1" t="s">
        <v>6221</v>
      </c>
      <c r="BM214" s="1" t="s">
        <v>6222</v>
      </c>
      <c r="BN214" s="1" t="s">
        <v>6223</v>
      </c>
      <c r="BO214" s="1" t="s">
        <v>6224</v>
      </c>
      <c r="BP214" s="1" t="s">
        <v>6225</v>
      </c>
      <c r="BQ214" s="1" t="s">
        <v>6226</v>
      </c>
      <c r="BR214" s="1" t="s">
        <v>6227</v>
      </c>
      <c r="BS214" s="1" t="s">
        <v>6228</v>
      </c>
      <c r="BT214" s="1" t="s">
        <v>6229</v>
      </c>
      <c r="BU214" s="1" t="s">
        <v>6230</v>
      </c>
      <c r="BV214" s="1" t="s">
        <v>6231</v>
      </c>
      <c r="BW214" s="1" t="s">
        <v>6232</v>
      </c>
      <c r="BX214" s="1" t="s">
        <v>6233</v>
      </c>
      <c r="BY214" s="1" t="s">
        <v>6234</v>
      </c>
      <c r="BZ214" s="1" t="s">
        <v>6235</v>
      </c>
      <c r="CA214" s="1" t="s">
        <v>6236</v>
      </c>
      <c r="CB214" s="1" t="s">
        <v>6237</v>
      </c>
      <c r="CC214" s="1" t="s">
        <v>6238</v>
      </c>
      <c r="CD214" s="1" t="s">
        <v>6239</v>
      </c>
      <c r="CE214" s="1" t="s">
        <v>6240</v>
      </c>
      <c r="CF214" s="1" t="s">
        <v>6241</v>
      </c>
      <c r="CG214" s="1" t="s">
        <v>6242</v>
      </c>
    </row>
    <row r="215" spans="1:85" ht="12.75" x14ac:dyDescent="0.2">
      <c r="A215" s="14">
        <v>42012.536091828697</v>
      </c>
      <c r="B215" s="1">
        <v>2</v>
      </c>
      <c r="C215" s="1">
        <v>5</v>
      </c>
      <c r="D215" s="1">
        <v>5</v>
      </c>
      <c r="E215" s="1">
        <v>1</v>
      </c>
      <c r="F215" s="1">
        <v>5</v>
      </c>
      <c r="G215" s="1">
        <v>3</v>
      </c>
      <c r="H215" s="1">
        <v>4</v>
      </c>
      <c r="I215" s="1">
        <v>5</v>
      </c>
      <c r="J215" s="1">
        <v>1</v>
      </c>
      <c r="K215" s="1">
        <v>2</v>
      </c>
      <c r="L215" s="1">
        <v>3</v>
      </c>
      <c r="M215" s="1">
        <v>3</v>
      </c>
      <c r="N215" s="1">
        <v>1</v>
      </c>
      <c r="O215" s="1">
        <v>3</v>
      </c>
      <c r="P215" s="1">
        <v>5</v>
      </c>
      <c r="Q215" s="1">
        <v>3</v>
      </c>
      <c r="R215" s="1">
        <v>2</v>
      </c>
      <c r="S215" s="1">
        <v>5</v>
      </c>
      <c r="T215" s="1">
        <v>3</v>
      </c>
      <c r="U215" s="1">
        <v>1</v>
      </c>
      <c r="V215" s="1">
        <v>5</v>
      </c>
      <c r="W215" s="1">
        <v>5</v>
      </c>
      <c r="X215" s="1">
        <v>3</v>
      </c>
      <c r="Y215" s="1">
        <v>4</v>
      </c>
      <c r="Z215" s="1">
        <v>4</v>
      </c>
      <c r="AA215" s="1">
        <v>5</v>
      </c>
      <c r="AB215" s="1">
        <v>4</v>
      </c>
      <c r="AC215" s="1">
        <v>5</v>
      </c>
      <c r="AD215" s="1">
        <v>3</v>
      </c>
      <c r="AE215" s="1">
        <v>3</v>
      </c>
      <c r="AF215" s="1">
        <v>5</v>
      </c>
      <c r="AG215" s="1">
        <v>4</v>
      </c>
      <c r="AH215" s="1">
        <v>4</v>
      </c>
      <c r="AI215" s="1">
        <v>3</v>
      </c>
      <c r="AJ215" s="1">
        <v>3</v>
      </c>
      <c r="AK215" s="1">
        <v>5</v>
      </c>
      <c r="AL215" s="1">
        <v>5</v>
      </c>
      <c r="AM215" s="1">
        <v>2</v>
      </c>
      <c r="AN215" s="1">
        <v>5</v>
      </c>
      <c r="AO215" s="1">
        <v>4</v>
      </c>
      <c r="AP215" s="1">
        <v>4</v>
      </c>
      <c r="AQ215" s="1">
        <v>4</v>
      </c>
      <c r="AR215" s="1">
        <v>1</v>
      </c>
      <c r="AS215" s="1">
        <v>2</v>
      </c>
      <c r="AT215" s="1">
        <v>2</v>
      </c>
      <c r="AU215" s="1">
        <v>2</v>
      </c>
      <c r="AV215" s="1">
        <v>2</v>
      </c>
      <c r="AW215" s="1">
        <v>3</v>
      </c>
      <c r="AX215" s="1">
        <v>4</v>
      </c>
      <c r="AY215" s="1">
        <v>3</v>
      </c>
      <c r="AZ215" s="1">
        <v>2</v>
      </c>
      <c r="BA215" s="1">
        <v>5</v>
      </c>
      <c r="BB215" s="1">
        <v>2</v>
      </c>
      <c r="BC215" s="1">
        <v>2</v>
      </c>
      <c r="BD215" s="1">
        <v>5</v>
      </c>
      <c r="BE215" s="1" t="s">
        <v>6243</v>
      </c>
      <c r="BF215" s="1" t="s">
        <v>6244</v>
      </c>
      <c r="BG215" s="1" t="s">
        <v>6245</v>
      </c>
      <c r="BH215" s="1" t="s">
        <v>6246</v>
      </c>
      <c r="BI215" s="1" t="s">
        <v>6247</v>
      </c>
      <c r="BJ215" s="1" t="s">
        <v>6248</v>
      </c>
      <c r="BK215" s="1" t="s">
        <v>6249</v>
      </c>
      <c r="BL215" s="1" t="s">
        <v>6250</v>
      </c>
      <c r="BM215" s="1" t="s">
        <v>6251</v>
      </c>
      <c r="BN215" s="1" t="s">
        <v>6252</v>
      </c>
      <c r="BO215" s="1" t="s">
        <v>6253</v>
      </c>
      <c r="BP215" s="1" t="s">
        <v>6254</v>
      </c>
      <c r="BQ215" s="1" t="s">
        <v>6255</v>
      </c>
      <c r="BR215" s="1" t="s">
        <v>6256</v>
      </c>
      <c r="BS215" s="1" t="s">
        <v>6257</v>
      </c>
      <c r="BT215" s="1" t="s">
        <v>6258</v>
      </c>
      <c r="BU215" s="1" t="s">
        <v>6259</v>
      </c>
      <c r="BV215" s="1" t="s">
        <v>6260</v>
      </c>
      <c r="BW215" s="1" t="s">
        <v>6261</v>
      </c>
      <c r="BX215" s="1" t="s">
        <v>6262</v>
      </c>
      <c r="BY215" s="1" t="s">
        <v>6263</v>
      </c>
      <c r="BZ215" s="1" t="s">
        <v>6264</v>
      </c>
      <c r="CA215" s="1" t="s">
        <v>6265</v>
      </c>
      <c r="CB215" s="1" t="s">
        <v>6266</v>
      </c>
      <c r="CC215" s="1" t="s">
        <v>6267</v>
      </c>
      <c r="CD215" s="1" t="s">
        <v>6268</v>
      </c>
      <c r="CE215" s="1" t="s">
        <v>6269</v>
      </c>
      <c r="CF215" s="1" t="s">
        <v>6270</v>
      </c>
      <c r="CG215" s="1" t="s">
        <v>6271</v>
      </c>
    </row>
    <row r="216" spans="1:85" ht="12.75" x14ac:dyDescent="0.2">
      <c r="A216" s="14">
        <v>42012.724610694444</v>
      </c>
      <c r="B216" s="1">
        <v>3</v>
      </c>
      <c r="C216" s="1">
        <v>1</v>
      </c>
      <c r="D216" s="1">
        <v>2</v>
      </c>
      <c r="E216" s="1">
        <v>2</v>
      </c>
      <c r="F216" s="1">
        <v>3</v>
      </c>
      <c r="G216" s="1">
        <v>1</v>
      </c>
      <c r="H216" s="1">
        <v>4</v>
      </c>
      <c r="I216" s="1">
        <v>4</v>
      </c>
      <c r="J216" s="1">
        <v>3</v>
      </c>
      <c r="K216" s="1">
        <v>4</v>
      </c>
      <c r="L216" s="1">
        <v>3</v>
      </c>
      <c r="M216" s="1">
        <v>3</v>
      </c>
      <c r="N216" s="1">
        <v>2</v>
      </c>
      <c r="O216" s="1">
        <v>2</v>
      </c>
      <c r="P216" s="1">
        <v>4</v>
      </c>
      <c r="Q216" s="1">
        <v>5</v>
      </c>
      <c r="R216" s="1">
        <v>3</v>
      </c>
      <c r="S216" s="1">
        <v>4</v>
      </c>
      <c r="T216" s="1">
        <v>2</v>
      </c>
      <c r="U216" s="1">
        <v>5</v>
      </c>
      <c r="V216" s="1">
        <v>2</v>
      </c>
      <c r="W216" s="1" t="s">
        <v>6272</v>
      </c>
      <c r="X216" s="1">
        <v>3</v>
      </c>
      <c r="Y216" s="1" t="s">
        <v>6273</v>
      </c>
      <c r="Z216" s="1">
        <v>3</v>
      </c>
      <c r="AA216" s="1">
        <v>3</v>
      </c>
      <c r="AB216" s="1">
        <v>1</v>
      </c>
      <c r="AC216" s="1">
        <v>3</v>
      </c>
      <c r="AD216" s="1">
        <v>2</v>
      </c>
      <c r="AE216" s="1" t="s">
        <v>6274</v>
      </c>
      <c r="AF216" s="1">
        <v>2</v>
      </c>
      <c r="AG216" s="1">
        <v>4</v>
      </c>
      <c r="AH216" s="1">
        <v>3</v>
      </c>
      <c r="AI216" s="1">
        <v>3</v>
      </c>
      <c r="AJ216" s="1">
        <v>3</v>
      </c>
      <c r="AK216" s="1">
        <v>2</v>
      </c>
      <c r="AL216" s="1">
        <v>3</v>
      </c>
      <c r="AM216" s="1">
        <v>3</v>
      </c>
      <c r="AN216" s="1">
        <v>4</v>
      </c>
      <c r="AO216" s="1">
        <v>1</v>
      </c>
      <c r="AP216" s="1">
        <v>4</v>
      </c>
      <c r="AQ216" s="1">
        <v>3</v>
      </c>
      <c r="AR216" s="1">
        <v>2</v>
      </c>
      <c r="AS216" s="1">
        <v>5</v>
      </c>
      <c r="AT216" s="1">
        <v>4</v>
      </c>
      <c r="AU216" s="1">
        <v>3</v>
      </c>
      <c r="AV216" s="1">
        <v>2</v>
      </c>
      <c r="AW216" s="1">
        <v>3</v>
      </c>
      <c r="AX216" s="1">
        <v>3</v>
      </c>
      <c r="AY216" s="1">
        <v>5</v>
      </c>
      <c r="AZ216" s="1">
        <v>3</v>
      </c>
      <c r="BA216" s="1">
        <v>4</v>
      </c>
      <c r="BB216" s="1">
        <v>3</v>
      </c>
      <c r="BC216" s="1">
        <v>5</v>
      </c>
      <c r="BD216" s="1">
        <v>2</v>
      </c>
      <c r="BE216" s="1" t="s">
        <v>6275</v>
      </c>
      <c r="BF216" s="1" t="s">
        <v>6276</v>
      </c>
      <c r="BG216" s="1" t="s">
        <v>6277</v>
      </c>
      <c r="BH216" s="1" t="s">
        <v>6278</v>
      </c>
      <c r="BI216" s="1" t="s">
        <v>6279</v>
      </c>
      <c r="BJ216" s="1" t="s">
        <v>6280</v>
      </c>
      <c r="BK216" s="1" t="s">
        <v>6281</v>
      </c>
      <c r="BL216" s="1" t="s">
        <v>6282</v>
      </c>
      <c r="BM216" s="1" t="s">
        <v>6283</v>
      </c>
      <c r="BN216" s="1" t="s">
        <v>6284</v>
      </c>
      <c r="BO216" s="1" t="s">
        <v>6285</v>
      </c>
      <c r="BP216" s="1" t="s">
        <v>6286</v>
      </c>
      <c r="BQ216" s="1" t="s">
        <v>6287</v>
      </c>
      <c r="BR216" s="1" t="s">
        <v>6288</v>
      </c>
      <c r="BS216" s="1" t="s">
        <v>6289</v>
      </c>
      <c r="BT216" s="1" t="s">
        <v>6290</v>
      </c>
      <c r="BU216" s="1" t="s">
        <v>6291</v>
      </c>
      <c r="BV216" s="1" t="s">
        <v>6292</v>
      </c>
      <c r="BW216" s="1" t="s">
        <v>6293</v>
      </c>
      <c r="BX216" s="1" t="s">
        <v>6294</v>
      </c>
      <c r="BY216" s="1" t="s">
        <v>6295</v>
      </c>
      <c r="BZ216" s="1" t="s">
        <v>6296</v>
      </c>
      <c r="CA216" s="1" t="s">
        <v>6297</v>
      </c>
      <c r="CB216" s="1" t="s">
        <v>6298</v>
      </c>
      <c r="CC216" s="1" t="s">
        <v>6299</v>
      </c>
      <c r="CD216" s="1" t="s">
        <v>6300</v>
      </c>
      <c r="CE216" s="1" t="s">
        <v>6301</v>
      </c>
      <c r="CF216" s="1" t="s">
        <v>6302</v>
      </c>
      <c r="CG216" s="1" t="s">
        <v>6303</v>
      </c>
    </row>
    <row r="217" spans="1:85" ht="12.75" x14ac:dyDescent="0.2">
      <c r="A217" s="14">
        <v>42012.768673275459</v>
      </c>
      <c r="B217" s="1">
        <v>1</v>
      </c>
      <c r="C217" s="1">
        <v>4</v>
      </c>
      <c r="D217" s="1">
        <v>1</v>
      </c>
      <c r="E217" s="1">
        <v>1</v>
      </c>
      <c r="F217" s="1">
        <v>2</v>
      </c>
      <c r="G217" s="1">
        <v>1</v>
      </c>
      <c r="H217" s="1">
        <v>2</v>
      </c>
      <c r="I217" s="1">
        <v>2</v>
      </c>
      <c r="J217" s="1">
        <v>1</v>
      </c>
      <c r="K217" s="1">
        <v>1</v>
      </c>
      <c r="L217" s="1">
        <v>1</v>
      </c>
      <c r="M217" s="1">
        <v>1</v>
      </c>
      <c r="N217" s="1">
        <v>1</v>
      </c>
      <c r="O217" s="1">
        <v>3</v>
      </c>
      <c r="P217" s="1">
        <v>1</v>
      </c>
      <c r="Q217" s="1">
        <v>3</v>
      </c>
      <c r="R217" s="1">
        <v>2</v>
      </c>
      <c r="S217" s="1">
        <v>1</v>
      </c>
      <c r="T217" s="1">
        <v>1</v>
      </c>
      <c r="U217" s="1">
        <v>1</v>
      </c>
      <c r="V217" s="1">
        <v>2</v>
      </c>
      <c r="W217" s="1">
        <v>2</v>
      </c>
      <c r="X217" s="1">
        <v>1</v>
      </c>
      <c r="Y217" s="1">
        <v>2</v>
      </c>
      <c r="Z217" s="1">
        <v>3</v>
      </c>
      <c r="AA217" s="1">
        <v>2</v>
      </c>
      <c r="AB217" s="1">
        <v>3</v>
      </c>
      <c r="AC217" s="1">
        <v>3</v>
      </c>
      <c r="AD217" s="1">
        <v>3</v>
      </c>
      <c r="AE217" s="1">
        <v>3</v>
      </c>
      <c r="AF217" s="1">
        <v>4</v>
      </c>
      <c r="AG217" s="1">
        <v>3</v>
      </c>
      <c r="AH217" s="1">
        <v>4</v>
      </c>
      <c r="AI217" s="1">
        <v>4</v>
      </c>
      <c r="AJ217" s="1">
        <v>1</v>
      </c>
      <c r="AK217" s="1">
        <v>3</v>
      </c>
      <c r="AL217" s="1">
        <v>1</v>
      </c>
      <c r="AM217" s="1">
        <v>1</v>
      </c>
      <c r="AN217" s="1">
        <v>1</v>
      </c>
      <c r="AO217" s="1">
        <v>2</v>
      </c>
      <c r="AP217" s="1">
        <v>2</v>
      </c>
      <c r="AQ217" s="1">
        <v>3</v>
      </c>
      <c r="AR217" s="1">
        <v>1</v>
      </c>
      <c r="AS217" s="1">
        <v>1</v>
      </c>
      <c r="AT217" s="1">
        <v>1</v>
      </c>
      <c r="AU217" s="1">
        <v>1</v>
      </c>
      <c r="AV217" s="1">
        <v>1</v>
      </c>
      <c r="AW217" s="1">
        <v>3</v>
      </c>
      <c r="AX217" s="1">
        <v>1</v>
      </c>
      <c r="AY217" s="1">
        <v>1</v>
      </c>
      <c r="AZ217" s="1">
        <v>3</v>
      </c>
      <c r="BA217" s="1">
        <v>1</v>
      </c>
      <c r="BB217" s="1">
        <v>1</v>
      </c>
      <c r="BC217" s="1">
        <v>1</v>
      </c>
      <c r="BD217" s="1">
        <v>2</v>
      </c>
      <c r="BE217" s="1" t="s">
        <v>6304</v>
      </c>
      <c r="BF217" s="1" t="s">
        <v>6305</v>
      </c>
      <c r="BG217" s="1" t="s">
        <v>6306</v>
      </c>
      <c r="BH217" s="1" t="s">
        <v>6307</v>
      </c>
      <c r="BI217" s="1" t="s">
        <v>6308</v>
      </c>
      <c r="BJ217" s="1" t="s">
        <v>6309</v>
      </c>
      <c r="BK217" s="1" t="s">
        <v>6310</v>
      </c>
      <c r="BL217" s="1" t="s">
        <v>6311</v>
      </c>
      <c r="BM217" s="1" t="s">
        <v>6312</v>
      </c>
      <c r="BN217" s="1" t="s">
        <v>6313</v>
      </c>
      <c r="BO217" s="1" t="s">
        <v>6314</v>
      </c>
      <c r="BP217" s="1" t="s">
        <v>6315</v>
      </c>
      <c r="BQ217" s="1" t="s">
        <v>6316</v>
      </c>
      <c r="BR217" s="1" t="s">
        <v>6317</v>
      </c>
      <c r="BS217" s="1" t="s">
        <v>6318</v>
      </c>
      <c r="BT217" s="1" t="s">
        <v>6319</v>
      </c>
      <c r="BU217" s="1" t="s">
        <v>6320</v>
      </c>
      <c r="BV217" s="1" t="s">
        <v>6321</v>
      </c>
      <c r="BX217" s="1" t="s">
        <v>6322</v>
      </c>
      <c r="BY217" s="1" t="s">
        <v>6323</v>
      </c>
      <c r="BZ217" s="1" t="s">
        <v>6324</v>
      </c>
      <c r="CA217" s="1" t="s">
        <v>6325</v>
      </c>
      <c r="CB217" s="1" t="s">
        <v>6326</v>
      </c>
      <c r="CC217" s="1" t="s">
        <v>6327</v>
      </c>
      <c r="CD217" s="1" t="s">
        <v>6328</v>
      </c>
      <c r="CE217" s="1" t="s">
        <v>6329</v>
      </c>
      <c r="CF217" s="1" t="s">
        <v>6330</v>
      </c>
      <c r="CG217" s="1" t="s">
        <v>6331</v>
      </c>
    </row>
    <row r="218" spans="1:85" ht="12.75" x14ac:dyDescent="0.2">
      <c r="A218" s="14">
        <v>42012.80495479166</v>
      </c>
      <c r="B218" s="1">
        <v>2</v>
      </c>
      <c r="C218" s="1">
        <v>4</v>
      </c>
      <c r="D218" s="1">
        <v>4</v>
      </c>
      <c r="E218" s="1">
        <v>4</v>
      </c>
      <c r="F218" s="1">
        <v>4</v>
      </c>
      <c r="G218" s="1">
        <v>4</v>
      </c>
      <c r="H218" s="1">
        <v>3</v>
      </c>
      <c r="I218" s="1">
        <v>3</v>
      </c>
      <c r="J218" s="1">
        <v>3</v>
      </c>
      <c r="K218" s="1">
        <v>3</v>
      </c>
      <c r="L218" s="1">
        <v>4</v>
      </c>
      <c r="M218" s="1">
        <v>4</v>
      </c>
      <c r="N218" s="1">
        <v>3</v>
      </c>
      <c r="O218" s="1">
        <v>4</v>
      </c>
      <c r="P218" s="1">
        <v>4</v>
      </c>
      <c r="Q218" s="1">
        <v>3</v>
      </c>
      <c r="R218" s="1">
        <v>4</v>
      </c>
      <c r="S218" s="1">
        <v>5</v>
      </c>
      <c r="T218" s="1">
        <v>2</v>
      </c>
      <c r="U218" s="1">
        <v>4</v>
      </c>
      <c r="V218" s="1">
        <v>5</v>
      </c>
      <c r="W218" s="1">
        <v>4</v>
      </c>
      <c r="X218" s="1">
        <v>1</v>
      </c>
      <c r="Y218" s="1">
        <v>2</v>
      </c>
      <c r="Z218" s="1">
        <v>2</v>
      </c>
      <c r="AA218" s="1">
        <v>3</v>
      </c>
      <c r="AB218" s="1">
        <v>2</v>
      </c>
      <c r="AC218" s="1">
        <v>3</v>
      </c>
      <c r="AD218" s="1">
        <v>3</v>
      </c>
      <c r="AE218" s="1">
        <v>3</v>
      </c>
      <c r="AF218" s="1">
        <v>4</v>
      </c>
      <c r="AG218" s="1">
        <v>3</v>
      </c>
      <c r="AH218" s="1">
        <v>3</v>
      </c>
      <c r="AI218" s="1">
        <v>4</v>
      </c>
      <c r="AJ218" s="1">
        <v>3</v>
      </c>
      <c r="AK218" s="1">
        <v>3</v>
      </c>
      <c r="AL218" s="1">
        <v>4</v>
      </c>
      <c r="AM218" s="1">
        <v>3</v>
      </c>
      <c r="AN218" s="1">
        <v>4</v>
      </c>
      <c r="AO218" s="1">
        <v>3</v>
      </c>
      <c r="AP218" s="1">
        <v>3</v>
      </c>
      <c r="AQ218" s="1">
        <v>2</v>
      </c>
      <c r="AR218" s="1">
        <v>3</v>
      </c>
      <c r="AS218" s="1">
        <v>3</v>
      </c>
      <c r="AT218" s="1">
        <v>4</v>
      </c>
      <c r="AU218" s="1">
        <v>3</v>
      </c>
      <c r="AV218" s="1">
        <v>3</v>
      </c>
      <c r="AW218" s="1">
        <v>4</v>
      </c>
      <c r="AX218" s="1">
        <v>4</v>
      </c>
      <c r="AY218" s="1">
        <v>3</v>
      </c>
      <c r="AZ218" s="1">
        <v>4</v>
      </c>
      <c r="BA218" s="1">
        <v>4</v>
      </c>
      <c r="BB218" s="1">
        <v>2</v>
      </c>
      <c r="BC218" s="1">
        <v>3</v>
      </c>
      <c r="BD218" s="1">
        <v>5</v>
      </c>
      <c r="BE218" s="1" t="s">
        <v>6332</v>
      </c>
      <c r="BF218" s="1" t="s">
        <v>6333</v>
      </c>
      <c r="BG218" s="1" t="s">
        <v>6334</v>
      </c>
      <c r="BH218" s="1" t="s">
        <v>6335</v>
      </c>
      <c r="BI218" s="1" t="s">
        <v>6336</v>
      </c>
      <c r="BJ218" s="1" t="s">
        <v>6337</v>
      </c>
      <c r="BK218" s="1" t="s">
        <v>6338</v>
      </c>
      <c r="BL218" s="1" t="s">
        <v>6339</v>
      </c>
      <c r="BM218" s="1" t="s">
        <v>6340</v>
      </c>
      <c r="BN218" s="1" t="s">
        <v>6341</v>
      </c>
      <c r="BO218" s="1" t="s">
        <v>6342</v>
      </c>
      <c r="BP218" s="1" t="s">
        <v>6343</v>
      </c>
      <c r="BQ218" s="1" t="s">
        <v>6344</v>
      </c>
      <c r="BR218" s="1" t="s">
        <v>6345</v>
      </c>
      <c r="BS218" s="1" t="s">
        <v>6346</v>
      </c>
      <c r="BT218" s="1" t="s">
        <v>6347</v>
      </c>
      <c r="BU218" s="1" t="s">
        <v>6348</v>
      </c>
      <c r="BV218" s="1" t="s">
        <v>6349</v>
      </c>
      <c r="BW218" s="1" t="s">
        <v>6350</v>
      </c>
      <c r="BX218" s="1" t="s">
        <v>6351</v>
      </c>
      <c r="BY218" s="1" t="s">
        <v>6352</v>
      </c>
      <c r="BZ218" s="1" t="s">
        <v>6353</v>
      </c>
      <c r="CA218" s="1" t="s">
        <v>6354</v>
      </c>
      <c r="CB218" s="1" t="s">
        <v>6355</v>
      </c>
      <c r="CC218" s="1" t="s">
        <v>6356</v>
      </c>
      <c r="CD218" s="1" t="s">
        <v>6357</v>
      </c>
      <c r="CE218" s="1" t="s">
        <v>6358</v>
      </c>
      <c r="CF218" s="1" t="s">
        <v>6359</v>
      </c>
      <c r="CG218" s="1" t="s">
        <v>6360</v>
      </c>
    </row>
    <row r="219" spans="1:85" ht="12.75" x14ac:dyDescent="0.2">
      <c r="A219" s="14">
        <v>42013.43769421296</v>
      </c>
      <c r="B219" s="1">
        <v>4</v>
      </c>
      <c r="C219" s="1">
        <v>5</v>
      </c>
      <c r="D219" s="1">
        <v>4</v>
      </c>
      <c r="E219" s="1">
        <v>4</v>
      </c>
      <c r="F219" s="1">
        <v>5</v>
      </c>
      <c r="G219" s="1">
        <v>3</v>
      </c>
      <c r="H219" s="1">
        <v>4</v>
      </c>
      <c r="I219" s="1">
        <v>5</v>
      </c>
      <c r="J219" s="1">
        <v>5</v>
      </c>
      <c r="K219" s="1">
        <v>2</v>
      </c>
      <c r="L219" s="1">
        <v>3</v>
      </c>
      <c r="M219" s="1">
        <v>4</v>
      </c>
      <c r="N219" s="1">
        <v>3</v>
      </c>
      <c r="O219" s="1">
        <v>4</v>
      </c>
      <c r="P219" s="1">
        <v>5</v>
      </c>
      <c r="Q219" s="1">
        <v>1</v>
      </c>
      <c r="R219" s="1">
        <v>3</v>
      </c>
      <c r="S219" s="1">
        <v>5</v>
      </c>
      <c r="T219" s="1">
        <v>2</v>
      </c>
      <c r="U219" s="1">
        <v>4</v>
      </c>
      <c r="V219" s="1">
        <v>5</v>
      </c>
      <c r="W219" s="1">
        <v>5</v>
      </c>
      <c r="X219" s="1">
        <v>5</v>
      </c>
      <c r="Y219" s="1">
        <v>5</v>
      </c>
      <c r="Z219" s="1">
        <v>5</v>
      </c>
      <c r="AA219" s="1">
        <v>5</v>
      </c>
      <c r="AB219" s="1">
        <v>5</v>
      </c>
      <c r="AC219" s="1">
        <v>5</v>
      </c>
      <c r="AD219" s="1">
        <v>5</v>
      </c>
      <c r="AE219" s="1">
        <v>5</v>
      </c>
      <c r="AF219" s="1">
        <v>5</v>
      </c>
      <c r="AG219" s="1">
        <v>5</v>
      </c>
      <c r="AH219" s="1">
        <v>5</v>
      </c>
      <c r="AI219" s="1">
        <v>5</v>
      </c>
      <c r="AJ219" s="1">
        <v>4</v>
      </c>
      <c r="AK219" s="1">
        <v>5</v>
      </c>
      <c r="AL219" s="1">
        <v>5</v>
      </c>
      <c r="AM219" s="1">
        <v>2</v>
      </c>
      <c r="AN219" s="1">
        <v>5</v>
      </c>
      <c r="AO219" s="1">
        <v>4</v>
      </c>
      <c r="AP219" s="1">
        <v>3</v>
      </c>
      <c r="AQ219" s="1">
        <v>5</v>
      </c>
      <c r="AR219" s="1">
        <v>2</v>
      </c>
      <c r="AS219" s="1">
        <v>4</v>
      </c>
      <c r="AT219" s="1">
        <v>1</v>
      </c>
      <c r="AU219" s="1">
        <v>3</v>
      </c>
      <c r="AV219" s="1">
        <v>2</v>
      </c>
      <c r="AW219" s="1">
        <v>4</v>
      </c>
      <c r="AX219" s="1">
        <v>5</v>
      </c>
      <c r="AY219" s="1">
        <v>2</v>
      </c>
      <c r="AZ219" s="1">
        <v>3</v>
      </c>
      <c r="BA219" s="1">
        <v>4</v>
      </c>
      <c r="BB219" s="1">
        <v>2</v>
      </c>
      <c r="BC219" s="1">
        <v>2</v>
      </c>
      <c r="BD219" s="1">
        <v>5</v>
      </c>
      <c r="BE219" s="1" t="s">
        <v>6361</v>
      </c>
      <c r="BF219" s="1" t="s">
        <v>6362</v>
      </c>
      <c r="BG219" s="1" t="s">
        <v>6363</v>
      </c>
      <c r="BH219" s="1" t="s">
        <v>6364</v>
      </c>
      <c r="BI219" s="1" t="s">
        <v>6365</v>
      </c>
      <c r="BJ219" s="1" t="s">
        <v>6366</v>
      </c>
      <c r="BK219" s="1" t="s">
        <v>6367</v>
      </c>
      <c r="BL219" s="1" t="s">
        <v>6368</v>
      </c>
      <c r="BM219" s="1" t="s">
        <v>6369</v>
      </c>
      <c r="BN219" s="1" t="s">
        <v>6370</v>
      </c>
      <c r="BO219" s="1" t="s">
        <v>6371</v>
      </c>
      <c r="BP219" s="1" t="s">
        <v>6372</v>
      </c>
      <c r="BQ219" s="1" t="s">
        <v>6373</v>
      </c>
      <c r="BR219" s="1" t="s">
        <v>6374</v>
      </c>
      <c r="BS219" s="1" t="s">
        <v>6375</v>
      </c>
      <c r="BT219" s="1" t="s">
        <v>6376</v>
      </c>
      <c r="BU219" s="1" t="s">
        <v>6377</v>
      </c>
      <c r="BV219" s="1" t="s">
        <v>6378</v>
      </c>
      <c r="BX219" s="1" t="s">
        <v>6379</v>
      </c>
      <c r="BY219" s="1" t="s">
        <v>6380</v>
      </c>
      <c r="BZ219" s="1" t="s">
        <v>6381</v>
      </c>
      <c r="CA219" s="1" t="s">
        <v>6382</v>
      </c>
      <c r="CB219" s="1" t="s">
        <v>6383</v>
      </c>
      <c r="CC219" s="1" t="s">
        <v>6384</v>
      </c>
      <c r="CD219" s="1" t="s">
        <v>6385</v>
      </c>
      <c r="CE219" s="1" t="s">
        <v>6386</v>
      </c>
      <c r="CF219" s="1" t="s">
        <v>6387</v>
      </c>
      <c r="CG219" s="1" t="s">
        <v>6388</v>
      </c>
    </row>
    <row r="220" spans="1:85" ht="12.75" x14ac:dyDescent="0.2">
      <c r="A220" s="14">
        <v>42013.445790578706</v>
      </c>
      <c r="B220" s="1">
        <v>4</v>
      </c>
      <c r="C220" s="1">
        <v>5</v>
      </c>
      <c r="D220" s="1">
        <v>1</v>
      </c>
      <c r="E220" s="1">
        <v>1</v>
      </c>
      <c r="F220" s="1">
        <v>3</v>
      </c>
      <c r="G220" s="1">
        <v>5</v>
      </c>
      <c r="H220" s="1">
        <v>3</v>
      </c>
      <c r="I220" s="1">
        <v>3</v>
      </c>
      <c r="J220" s="1">
        <v>2</v>
      </c>
      <c r="K220" s="1">
        <v>1</v>
      </c>
      <c r="L220" s="1">
        <v>2</v>
      </c>
      <c r="M220" s="1">
        <v>4</v>
      </c>
      <c r="N220" s="1">
        <v>3</v>
      </c>
      <c r="O220" s="1">
        <v>3</v>
      </c>
      <c r="P220" s="1">
        <v>3</v>
      </c>
      <c r="Q220" s="1">
        <v>4</v>
      </c>
      <c r="R220" s="1">
        <v>3</v>
      </c>
      <c r="S220" s="1">
        <v>5</v>
      </c>
      <c r="T220" s="1">
        <v>1</v>
      </c>
      <c r="U220" s="1">
        <v>1</v>
      </c>
      <c r="V220" s="1">
        <v>5</v>
      </c>
      <c r="W220" s="1">
        <v>1</v>
      </c>
      <c r="X220" s="1">
        <v>2</v>
      </c>
      <c r="Y220" s="1">
        <v>4</v>
      </c>
      <c r="Z220" s="1">
        <v>1</v>
      </c>
      <c r="AA220" s="1">
        <v>4</v>
      </c>
      <c r="AB220" s="1">
        <v>2</v>
      </c>
      <c r="AC220" s="1">
        <v>4</v>
      </c>
      <c r="AD220" s="1">
        <v>4</v>
      </c>
      <c r="AE220" s="1">
        <v>4</v>
      </c>
      <c r="AF220" s="1">
        <v>3</v>
      </c>
      <c r="AG220" s="1">
        <v>4</v>
      </c>
      <c r="AH220" s="1">
        <v>5</v>
      </c>
      <c r="AI220" s="1">
        <v>4</v>
      </c>
      <c r="AJ220" s="1">
        <v>3</v>
      </c>
      <c r="AK220" s="1">
        <v>5</v>
      </c>
      <c r="AL220" s="1">
        <v>1</v>
      </c>
      <c r="AM220" s="1">
        <v>1</v>
      </c>
      <c r="AN220" s="1">
        <v>3</v>
      </c>
      <c r="AO220" s="1">
        <v>5</v>
      </c>
      <c r="AP220" s="1">
        <v>3</v>
      </c>
      <c r="AQ220" s="1">
        <v>3</v>
      </c>
      <c r="AR220" s="1">
        <v>3</v>
      </c>
      <c r="AS220" s="1">
        <v>1</v>
      </c>
      <c r="AT220" s="1">
        <v>2</v>
      </c>
      <c r="AU220" s="1">
        <v>3</v>
      </c>
      <c r="AV220" s="1">
        <v>3</v>
      </c>
      <c r="AW220" s="1">
        <v>3</v>
      </c>
      <c r="AX220" s="1">
        <v>3</v>
      </c>
      <c r="AY220" s="1">
        <v>4</v>
      </c>
      <c r="AZ220" s="1">
        <v>3</v>
      </c>
      <c r="BA220" s="1">
        <v>5</v>
      </c>
      <c r="BB220" s="1">
        <v>1</v>
      </c>
      <c r="BC220" s="1">
        <v>1</v>
      </c>
      <c r="BD220" s="1">
        <v>5</v>
      </c>
      <c r="BE220" s="1" t="s">
        <v>6389</v>
      </c>
      <c r="BF220" s="1" t="s">
        <v>6390</v>
      </c>
      <c r="BG220" s="1" t="s">
        <v>6391</v>
      </c>
      <c r="BH220" s="1" t="s">
        <v>6392</v>
      </c>
      <c r="BI220" s="1" t="s">
        <v>6393</v>
      </c>
      <c r="BJ220" s="1" t="s">
        <v>6394</v>
      </c>
      <c r="BK220" s="1" t="s">
        <v>6395</v>
      </c>
      <c r="BL220" s="1" t="s">
        <v>6396</v>
      </c>
      <c r="BM220" s="1" t="s">
        <v>6397</v>
      </c>
      <c r="BN220" s="1" t="s">
        <v>6398</v>
      </c>
      <c r="BO220" s="1" t="s">
        <v>6399</v>
      </c>
      <c r="BP220" s="1" t="s">
        <v>6400</v>
      </c>
      <c r="BQ220" s="1" t="s">
        <v>6401</v>
      </c>
      <c r="BR220" s="1" t="s">
        <v>6402</v>
      </c>
      <c r="BS220" s="1" t="s">
        <v>6403</v>
      </c>
      <c r="BT220" s="1" t="s">
        <v>6404</v>
      </c>
      <c r="BU220" s="1" t="s">
        <v>6405</v>
      </c>
      <c r="BV220" s="1" t="s">
        <v>6406</v>
      </c>
      <c r="BX220" s="1" t="s">
        <v>6407</v>
      </c>
      <c r="BY220" s="1" t="s">
        <v>6408</v>
      </c>
      <c r="BZ220" s="1" t="s">
        <v>6409</v>
      </c>
      <c r="CA220" s="1" t="s">
        <v>6410</v>
      </c>
      <c r="CB220" s="1" t="s">
        <v>6411</v>
      </c>
      <c r="CC220" s="1" t="s">
        <v>6412</v>
      </c>
      <c r="CD220" s="1" t="s">
        <v>6413</v>
      </c>
      <c r="CE220" s="1" t="s">
        <v>6414</v>
      </c>
      <c r="CF220" s="1" t="s">
        <v>6415</v>
      </c>
      <c r="CG220" s="1" t="s">
        <v>6416</v>
      </c>
    </row>
    <row r="221" spans="1:85" ht="12.75" x14ac:dyDescent="0.2">
      <c r="A221" s="14">
        <v>42013.506473333335</v>
      </c>
      <c r="B221" s="1">
        <v>5</v>
      </c>
      <c r="C221" s="1">
        <v>5</v>
      </c>
      <c r="D221" s="1">
        <v>4</v>
      </c>
      <c r="E221" s="1">
        <v>1</v>
      </c>
      <c r="F221" s="1">
        <v>5</v>
      </c>
      <c r="G221" s="1">
        <v>4</v>
      </c>
      <c r="H221" s="1">
        <v>5</v>
      </c>
      <c r="I221" s="1">
        <v>5</v>
      </c>
      <c r="J221" s="1">
        <v>4</v>
      </c>
      <c r="K221" s="1">
        <v>3</v>
      </c>
      <c r="L221" s="1">
        <v>3</v>
      </c>
      <c r="M221" s="1">
        <v>2</v>
      </c>
      <c r="N221" s="1">
        <v>4</v>
      </c>
      <c r="O221" s="1">
        <v>5</v>
      </c>
      <c r="P221" s="1">
        <v>4</v>
      </c>
      <c r="Q221" s="1">
        <v>3</v>
      </c>
      <c r="R221" s="1">
        <v>4</v>
      </c>
      <c r="S221" s="1">
        <v>5</v>
      </c>
      <c r="T221" s="1">
        <v>1</v>
      </c>
      <c r="U221" s="1">
        <v>1</v>
      </c>
      <c r="V221" s="1">
        <v>5</v>
      </c>
      <c r="W221" s="1">
        <v>4</v>
      </c>
      <c r="X221" s="1">
        <v>2</v>
      </c>
      <c r="Y221" s="1">
        <v>5</v>
      </c>
      <c r="Z221" s="1">
        <v>5</v>
      </c>
      <c r="AA221" s="1">
        <v>5</v>
      </c>
      <c r="AB221" s="1">
        <v>4</v>
      </c>
      <c r="AC221" s="1">
        <v>5</v>
      </c>
      <c r="AD221" s="1">
        <v>4</v>
      </c>
      <c r="AE221" s="1">
        <v>5</v>
      </c>
      <c r="AF221" s="1">
        <v>5</v>
      </c>
      <c r="AG221" s="1">
        <v>5</v>
      </c>
      <c r="AH221" s="1">
        <v>5</v>
      </c>
      <c r="AI221" s="1">
        <v>5</v>
      </c>
      <c r="AJ221" s="1">
        <v>5</v>
      </c>
      <c r="AK221" s="1">
        <v>5</v>
      </c>
      <c r="AL221" s="1">
        <v>5</v>
      </c>
      <c r="AM221" s="1">
        <v>1</v>
      </c>
      <c r="AN221" s="1">
        <v>5</v>
      </c>
      <c r="AO221" s="1">
        <v>5</v>
      </c>
      <c r="AP221" s="1">
        <v>4</v>
      </c>
      <c r="AQ221" s="1">
        <v>5</v>
      </c>
      <c r="AR221" s="1">
        <v>3</v>
      </c>
      <c r="AS221" s="1">
        <v>5</v>
      </c>
      <c r="AT221" s="1">
        <v>4</v>
      </c>
      <c r="AU221" s="1">
        <v>2</v>
      </c>
      <c r="AV221" s="1">
        <v>5</v>
      </c>
      <c r="AW221" s="1">
        <v>4</v>
      </c>
      <c r="AX221" s="1">
        <v>5</v>
      </c>
      <c r="AY221" s="1">
        <v>4</v>
      </c>
      <c r="AZ221" s="1">
        <v>5</v>
      </c>
      <c r="BA221" s="1">
        <v>5</v>
      </c>
      <c r="BB221" s="1">
        <v>1</v>
      </c>
      <c r="BC221" s="1">
        <v>1</v>
      </c>
      <c r="BD221" s="1">
        <v>5</v>
      </c>
      <c r="BE221" s="1" t="s">
        <v>6417</v>
      </c>
      <c r="BF221" s="1" t="s">
        <v>6418</v>
      </c>
      <c r="BG221" s="1" t="s">
        <v>6419</v>
      </c>
      <c r="BH221" s="1" t="s">
        <v>6420</v>
      </c>
      <c r="BI221" s="1" t="s">
        <v>6421</v>
      </c>
      <c r="BJ221" s="1" t="s">
        <v>6422</v>
      </c>
      <c r="BK221" s="1" t="s">
        <v>6423</v>
      </c>
      <c r="BL221" s="1" t="s">
        <v>6424</v>
      </c>
      <c r="BM221" s="1" t="s">
        <v>6425</v>
      </c>
      <c r="BN221" s="1" t="s">
        <v>6426</v>
      </c>
      <c r="BO221" s="1" t="s">
        <v>6427</v>
      </c>
      <c r="BP221" s="1" t="s">
        <v>6428</v>
      </c>
      <c r="BQ221" s="1" t="s">
        <v>6429</v>
      </c>
      <c r="BR221" s="1" t="s">
        <v>6430</v>
      </c>
      <c r="BS221" s="1" t="s">
        <v>6431</v>
      </c>
      <c r="BT221" s="1" t="s">
        <v>6432</v>
      </c>
      <c r="BU221" s="1" t="s">
        <v>6433</v>
      </c>
      <c r="BV221" s="1" t="s">
        <v>6434</v>
      </c>
      <c r="BW221" s="1" t="s">
        <v>6435</v>
      </c>
      <c r="BX221" s="1" t="s">
        <v>6436</v>
      </c>
      <c r="BY221" s="1" t="s">
        <v>6437</v>
      </c>
      <c r="BZ221" s="1" t="s">
        <v>6438</v>
      </c>
      <c r="CA221" s="1" t="s">
        <v>6439</v>
      </c>
      <c r="CB221" s="1" t="s">
        <v>6440</v>
      </c>
      <c r="CC221" s="1" t="s">
        <v>6441</v>
      </c>
      <c r="CD221" s="1" t="s">
        <v>6442</v>
      </c>
      <c r="CE221" s="1" t="s">
        <v>6443</v>
      </c>
      <c r="CF221" s="1" t="s">
        <v>6444</v>
      </c>
      <c r="CG221" s="1" t="s">
        <v>6445</v>
      </c>
    </row>
    <row r="222" spans="1:85" ht="12.75" x14ac:dyDescent="0.2">
      <c r="A222" s="14">
        <v>42013.539221932871</v>
      </c>
      <c r="B222" s="1">
        <v>4</v>
      </c>
      <c r="C222" s="1">
        <v>4</v>
      </c>
      <c r="D222" s="1">
        <v>3</v>
      </c>
      <c r="E222" s="1">
        <v>1</v>
      </c>
      <c r="F222" s="1">
        <v>5</v>
      </c>
      <c r="G222" s="1">
        <v>5</v>
      </c>
      <c r="H222" s="1">
        <v>5</v>
      </c>
      <c r="I222" s="1">
        <v>4</v>
      </c>
      <c r="J222" s="1">
        <v>3</v>
      </c>
      <c r="K222" s="1">
        <v>4</v>
      </c>
      <c r="L222" s="1">
        <v>2</v>
      </c>
      <c r="M222" s="1">
        <v>3</v>
      </c>
      <c r="N222" s="1">
        <v>2</v>
      </c>
      <c r="O222" s="1">
        <v>3</v>
      </c>
      <c r="P222" s="1">
        <v>4</v>
      </c>
      <c r="Q222" s="1">
        <v>3</v>
      </c>
      <c r="R222" s="1">
        <v>3</v>
      </c>
      <c r="S222" s="1">
        <v>5</v>
      </c>
      <c r="T222" s="1">
        <v>1</v>
      </c>
      <c r="U222" s="1">
        <v>4</v>
      </c>
      <c r="V222" s="1">
        <v>5</v>
      </c>
      <c r="W222" s="1">
        <v>5</v>
      </c>
      <c r="X222" s="1">
        <v>2</v>
      </c>
      <c r="Y222" s="1">
        <v>5</v>
      </c>
      <c r="Z222" s="1">
        <v>4</v>
      </c>
      <c r="AA222" s="1">
        <v>5</v>
      </c>
      <c r="AB222" s="1">
        <v>5</v>
      </c>
      <c r="AC222" s="1">
        <v>3</v>
      </c>
      <c r="AD222" s="1">
        <v>3</v>
      </c>
      <c r="AE222" s="1">
        <v>5</v>
      </c>
      <c r="AF222" s="1">
        <v>4</v>
      </c>
      <c r="AG222" s="1">
        <v>3</v>
      </c>
      <c r="AH222" s="1">
        <v>5</v>
      </c>
      <c r="AI222" s="1">
        <v>4</v>
      </c>
      <c r="AJ222" s="1">
        <v>5</v>
      </c>
      <c r="AK222" s="1">
        <v>4</v>
      </c>
      <c r="AL222" s="1">
        <v>4</v>
      </c>
      <c r="AM222" s="1" t="s">
        <v>6446</v>
      </c>
      <c r="AN222" s="1">
        <v>5</v>
      </c>
      <c r="AO222" s="1">
        <v>5</v>
      </c>
      <c r="AP222" s="1">
        <v>5</v>
      </c>
      <c r="AQ222" s="1">
        <v>5</v>
      </c>
      <c r="AR222" s="1">
        <v>3</v>
      </c>
      <c r="AS222" s="1">
        <v>3</v>
      </c>
      <c r="AT222" s="1">
        <v>3</v>
      </c>
      <c r="AU222" s="1">
        <v>4</v>
      </c>
      <c r="AV222" s="1">
        <v>2</v>
      </c>
      <c r="AW222" s="1">
        <v>3</v>
      </c>
      <c r="AX222" s="1">
        <v>4</v>
      </c>
      <c r="AY222" s="1">
        <v>4</v>
      </c>
      <c r="AZ222" s="1">
        <v>2</v>
      </c>
      <c r="BA222" s="1">
        <v>5</v>
      </c>
      <c r="BB222" s="1" t="s">
        <v>6447</v>
      </c>
      <c r="BC222" s="1">
        <v>5</v>
      </c>
      <c r="BD222" s="1">
        <v>5</v>
      </c>
      <c r="BE222" s="1" t="s">
        <v>6448</v>
      </c>
      <c r="BF222" s="1" t="s">
        <v>6449</v>
      </c>
      <c r="BG222" s="1" t="s">
        <v>6450</v>
      </c>
      <c r="BH222" s="1" t="s">
        <v>6451</v>
      </c>
      <c r="BI222" s="1" t="s">
        <v>6452</v>
      </c>
      <c r="BJ222" s="1" t="s">
        <v>6453</v>
      </c>
      <c r="BK222" s="1" t="s">
        <v>6454</v>
      </c>
      <c r="BL222" s="1" t="s">
        <v>6455</v>
      </c>
      <c r="BM222" s="1" t="s">
        <v>6456</v>
      </c>
      <c r="BN222" s="1" t="s">
        <v>6457</v>
      </c>
      <c r="BO222" s="1" t="s">
        <v>6458</v>
      </c>
      <c r="BP222" s="1" t="s">
        <v>6459</v>
      </c>
      <c r="BQ222" s="1" t="s">
        <v>6460</v>
      </c>
      <c r="BR222" s="1" t="s">
        <v>6461</v>
      </c>
      <c r="BS222" s="1" t="s">
        <v>6462</v>
      </c>
      <c r="BT222" s="1" t="s">
        <v>6463</v>
      </c>
      <c r="BU222" s="1" t="s">
        <v>6464</v>
      </c>
      <c r="BV222" s="1" t="s">
        <v>6465</v>
      </c>
      <c r="BX222" s="1" t="s">
        <v>6466</v>
      </c>
      <c r="BY222" s="1" t="s">
        <v>6467</v>
      </c>
      <c r="BZ222" s="1" t="s">
        <v>6468</v>
      </c>
      <c r="CA222" s="1" t="s">
        <v>6469</v>
      </c>
      <c r="CB222" s="1" t="s">
        <v>6470</v>
      </c>
      <c r="CC222" s="1" t="s">
        <v>6471</v>
      </c>
      <c r="CD222" s="1" t="s">
        <v>6472</v>
      </c>
      <c r="CE222" s="1" t="s">
        <v>6473</v>
      </c>
      <c r="CF222" s="1" t="s">
        <v>6474</v>
      </c>
      <c r="CG222" s="1" t="s">
        <v>6475</v>
      </c>
    </row>
    <row r="223" spans="1:85" ht="12.75" x14ac:dyDescent="0.2">
      <c r="A223" s="14">
        <v>42013.541387789352</v>
      </c>
      <c r="B223" s="1">
        <v>3</v>
      </c>
      <c r="C223" s="1">
        <v>3</v>
      </c>
      <c r="D223" s="1">
        <v>2</v>
      </c>
      <c r="E223" s="1">
        <v>5</v>
      </c>
      <c r="F223" s="1">
        <v>5</v>
      </c>
      <c r="G223" s="1">
        <v>3</v>
      </c>
      <c r="H223" s="1">
        <v>5</v>
      </c>
      <c r="I223" s="1">
        <v>5</v>
      </c>
      <c r="J223" s="1" t="s">
        <v>6476</v>
      </c>
      <c r="K223" s="1">
        <v>3</v>
      </c>
      <c r="L223" s="1">
        <v>3</v>
      </c>
      <c r="M223" s="1">
        <v>4</v>
      </c>
      <c r="N223" s="1">
        <v>4</v>
      </c>
      <c r="O223" s="1">
        <v>5</v>
      </c>
      <c r="P223" s="1">
        <v>5</v>
      </c>
      <c r="Q223" s="1">
        <v>4</v>
      </c>
      <c r="R223" s="1">
        <v>4</v>
      </c>
      <c r="S223" s="1">
        <v>5</v>
      </c>
      <c r="T223" s="1">
        <v>1</v>
      </c>
      <c r="U223" s="1">
        <v>5</v>
      </c>
      <c r="V223" s="1">
        <v>5</v>
      </c>
      <c r="W223" s="1" t="s">
        <v>6477</v>
      </c>
      <c r="X223" s="1">
        <v>5</v>
      </c>
      <c r="Y223" s="1">
        <v>4</v>
      </c>
      <c r="Z223" s="1">
        <v>4</v>
      </c>
      <c r="AA223" s="1" t="s">
        <v>6478</v>
      </c>
      <c r="AB223" s="1">
        <v>3</v>
      </c>
      <c r="AC223" s="1" t="s">
        <v>6479</v>
      </c>
      <c r="AD223" s="1" t="s">
        <v>6480</v>
      </c>
      <c r="AE223" s="1" t="s">
        <v>6481</v>
      </c>
      <c r="AF223" s="1" t="s">
        <v>6482</v>
      </c>
      <c r="AG223" s="1">
        <v>1</v>
      </c>
      <c r="AH223" s="1">
        <v>3</v>
      </c>
      <c r="AI223" s="1" t="s">
        <v>6483</v>
      </c>
      <c r="AJ223" s="1">
        <v>5</v>
      </c>
      <c r="AK223" s="1">
        <v>4</v>
      </c>
      <c r="AL223" s="1">
        <v>4</v>
      </c>
      <c r="AM223" s="1">
        <v>5</v>
      </c>
      <c r="AN223" s="1">
        <v>5</v>
      </c>
      <c r="AO223" s="1">
        <v>5</v>
      </c>
      <c r="AP223" s="1">
        <v>5</v>
      </c>
      <c r="AQ223" s="1">
        <v>5</v>
      </c>
      <c r="AR223" s="1" t="s">
        <v>6484</v>
      </c>
      <c r="AS223" s="1" t="s">
        <v>6485</v>
      </c>
      <c r="AT223" s="1">
        <v>5</v>
      </c>
      <c r="AU223" s="1">
        <v>3</v>
      </c>
      <c r="AV223" s="1">
        <v>4</v>
      </c>
      <c r="AW223" s="1">
        <v>5</v>
      </c>
      <c r="AX223" s="1">
        <v>5</v>
      </c>
      <c r="AY223" s="1">
        <v>5</v>
      </c>
      <c r="AZ223" s="1">
        <v>4</v>
      </c>
      <c r="BA223" s="1">
        <v>5</v>
      </c>
      <c r="BB223" s="1">
        <v>2</v>
      </c>
      <c r="BC223" s="1">
        <v>3</v>
      </c>
      <c r="BD223" s="1">
        <v>5</v>
      </c>
      <c r="BE223" s="1" t="s">
        <v>6486</v>
      </c>
      <c r="BF223" s="1" t="s">
        <v>6487</v>
      </c>
      <c r="BG223" s="1" t="s">
        <v>6488</v>
      </c>
      <c r="BH223" s="1" t="s">
        <v>6489</v>
      </c>
      <c r="BI223" s="1" t="s">
        <v>6490</v>
      </c>
      <c r="BJ223" s="1" t="s">
        <v>6491</v>
      </c>
      <c r="BK223" s="1" t="s">
        <v>6492</v>
      </c>
      <c r="BL223" s="1" t="s">
        <v>6493</v>
      </c>
      <c r="BM223" s="1" t="s">
        <v>6494</v>
      </c>
      <c r="BN223" s="1" t="s">
        <v>6495</v>
      </c>
      <c r="BO223" s="1" t="s">
        <v>6496</v>
      </c>
      <c r="BP223" s="1" t="s">
        <v>6497</v>
      </c>
      <c r="BQ223" s="1" t="s">
        <v>6498</v>
      </c>
      <c r="BR223" s="1" t="s">
        <v>6499</v>
      </c>
      <c r="BS223" s="1" t="s">
        <v>6500</v>
      </c>
      <c r="BT223" s="1" t="s">
        <v>6501</v>
      </c>
      <c r="BU223" s="1" t="s">
        <v>6502</v>
      </c>
      <c r="BV223" s="1" t="s">
        <v>6503</v>
      </c>
      <c r="BW223" s="1" t="s">
        <v>6504</v>
      </c>
      <c r="BX223" s="1" t="s">
        <v>6505</v>
      </c>
      <c r="BY223" s="1" t="s">
        <v>6506</v>
      </c>
      <c r="BZ223" s="1" t="s">
        <v>6507</v>
      </c>
      <c r="CA223" s="1" t="s">
        <v>6508</v>
      </c>
      <c r="CB223" s="1" t="s">
        <v>6509</v>
      </c>
      <c r="CC223" s="1" t="s">
        <v>6510</v>
      </c>
      <c r="CD223" s="1" t="s">
        <v>6511</v>
      </c>
      <c r="CE223" s="1" t="s">
        <v>6512</v>
      </c>
      <c r="CF223" s="1" t="s">
        <v>6513</v>
      </c>
      <c r="CG223" s="1" t="s">
        <v>6514</v>
      </c>
    </row>
    <row r="224" spans="1:85" ht="12.75" x14ac:dyDescent="0.2">
      <c r="A224" s="14">
        <v>42013.541585011575</v>
      </c>
      <c r="B224" s="1">
        <v>2</v>
      </c>
      <c r="C224" s="1">
        <v>5</v>
      </c>
      <c r="D224" s="1">
        <v>5</v>
      </c>
      <c r="E224" s="1">
        <v>2</v>
      </c>
      <c r="F224" s="1">
        <v>5</v>
      </c>
      <c r="G224" s="1">
        <v>3</v>
      </c>
      <c r="H224" s="1">
        <v>5</v>
      </c>
      <c r="I224" s="1">
        <v>1</v>
      </c>
      <c r="J224" s="1">
        <v>5</v>
      </c>
      <c r="K224" s="1">
        <v>3</v>
      </c>
      <c r="L224" s="1">
        <v>2</v>
      </c>
      <c r="M224" s="1">
        <v>5</v>
      </c>
      <c r="N224" s="1">
        <v>4</v>
      </c>
      <c r="O224" s="1">
        <v>5</v>
      </c>
      <c r="P224" s="1">
        <v>5</v>
      </c>
      <c r="Q224" s="1">
        <v>5</v>
      </c>
      <c r="R224" s="1">
        <v>3</v>
      </c>
      <c r="S224" s="1">
        <v>3</v>
      </c>
      <c r="T224" s="1">
        <v>1</v>
      </c>
      <c r="U224" s="1">
        <v>3</v>
      </c>
      <c r="V224" s="1">
        <v>5</v>
      </c>
      <c r="W224" s="1">
        <v>3</v>
      </c>
      <c r="X224" s="1">
        <v>5</v>
      </c>
      <c r="Y224" s="1">
        <v>3</v>
      </c>
      <c r="Z224" s="1">
        <v>3</v>
      </c>
      <c r="AA224" s="1">
        <v>5</v>
      </c>
      <c r="AB224" s="1">
        <v>5</v>
      </c>
      <c r="AC224" s="1">
        <v>4</v>
      </c>
      <c r="AD224" s="1">
        <v>5</v>
      </c>
      <c r="AE224" s="1">
        <v>3</v>
      </c>
      <c r="AF224" s="1">
        <v>5</v>
      </c>
      <c r="AG224" s="1">
        <v>5</v>
      </c>
      <c r="AH224" s="1">
        <v>3</v>
      </c>
      <c r="AI224" s="1">
        <v>4</v>
      </c>
      <c r="AJ224" s="1">
        <v>2</v>
      </c>
      <c r="AK224" s="1">
        <v>5</v>
      </c>
      <c r="AL224" s="1">
        <v>5</v>
      </c>
      <c r="AM224" s="1">
        <v>2</v>
      </c>
      <c r="AN224" s="1">
        <v>5</v>
      </c>
      <c r="AO224" s="1">
        <v>3</v>
      </c>
      <c r="AP224" s="1">
        <v>5</v>
      </c>
      <c r="AQ224" s="1">
        <v>2</v>
      </c>
      <c r="AR224" s="1">
        <v>4</v>
      </c>
      <c r="AS224" s="1">
        <v>2</v>
      </c>
      <c r="AT224" s="1">
        <v>3</v>
      </c>
      <c r="AU224" s="1">
        <v>5</v>
      </c>
      <c r="AV224" s="1">
        <v>5</v>
      </c>
      <c r="AW224" s="1">
        <v>5</v>
      </c>
      <c r="AX224" s="1">
        <v>5</v>
      </c>
      <c r="AY224" s="1">
        <v>5</v>
      </c>
      <c r="AZ224" s="1">
        <v>3</v>
      </c>
      <c r="BA224" s="1">
        <v>3</v>
      </c>
      <c r="BB224" s="1">
        <v>1</v>
      </c>
      <c r="BC224" s="1">
        <v>3</v>
      </c>
      <c r="BD224" s="1">
        <v>5</v>
      </c>
      <c r="BE224" s="1" t="s">
        <v>6515</v>
      </c>
      <c r="BF224" s="1" t="s">
        <v>6516</v>
      </c>
      <c r="BG224" s="1" t="s">
        <v>6517</v>
      </c>
      <c r="BH224" s="1" t="s">
        <v>6518</v>
      </c>
      <c r="BI224" s="1" t="s">
        <v>6519</v>
      </c>
      <c r="BJ224" s="1" t="s">
        <v>6520</v>
      </c>
      <c r="BK224" s="1" t="s">
        <v>6521</v>
      </c>
      <c r="BL224" s="1" t="s">
        <v>6522</v>
      </c>
      <c r="BM224" s="1" t="s">
        <v>6523</v>
      </c>
      <c r="BN224" s="1" t="s">
        <v>6524</v>
      </c>
      <c r="BO224" s="1" t="s">
        <v>6525</v>
      </c>
      <c r="BP224" s="1" t="s">
        <v>6526</v>
      </c>
      <c r="BQ224" s="1" t="s">
        <v>6527</v>
      </c>
      <c r="BR224" s="1" t="s">
        <v>6528</v>
      </c>
      <c r="BS224" s="1" t="s">
        <v>6529</v>
      </c>
      <c r="BT224" s="1" t="s">
        <v>6530</v>
      </c>
      <c r="BU224" s="1" t="s">
        <v>6531</v>
      </c>
      <c r="BV224" s="1" t="s">
        <v>6532</v>
      </c>
      <c r="BW224" s="1" t="s">
        <v>6533</v>
      </c>
      <c r="BX224" s="1" t="s">
        <v>6534</v>
      </c>
      <c r="BY224" s="1" t="s">
        <v>6535</v>
      </c>
      <c r="BZ224" s="1" t="s">
        <v>6536</v>
      </c>
      <c r="CA224" s="1" t="s">
        <v>6537</v>
      </c>
      <c r="CB224" s="1" t="s">
        <v>6538</v>
      </c>
      <c r="CC224" s="1" t="s">
        <v>6539</v>
      </c>
      <c r="CD224" s="1" t="s">
        <v>6540</v>
      </c>
      <c r="CE224" s="1" t="s">
        <v>6541</v>
      </c>
      <c r="CF224" s="1" t="s">
        <v>6542</v>
      </c>
      <c r="CG224" s="1" t="s">
        <v>6543</v>
      </c>
    </row>
    <row r="225" spans="1:85" ht="12.75" x14ac:dyDescent="0.2">
      <c r="A225" s="14">
        <v>42014.543963726857</v>
      </c>
      <c r="B225" s="1">
        <v>1</v>
      </c>
      <c r="C225" s="1">
        <v>5</v>
      </c>
      <c r="D225" s="1">
        <v>2</v>
      </c>
      <c r="E225" s="1">
        <v>1</v>
      </c>
      <c r="F225" s="1">
        <v>3</v>
      </c>
      <c r="G225" s="1">
        <v>4</v>
      </c>
      <c r="H225" s="1">
        <v>4</v>
      </c>
      <c r="I225" s="1">
        <v>4</v>
      </c>
      <c r="J225" s="1">
        <v>1</v>
      </c>
      <c r="K225" s="1">
        <v>2</v>
      </c>
      <c r="L225" s="1">
        <v>5</v>
      </c>
      <c r="M225" s="1">
        <v>1</v>
      </c>
      <c r="N225" s="1">
        <v>1</v>
      </c>
      <c r="O225" s="1">
        <v>1</v>
      </c>
      <c r="P225" s="1">
        <v>4</v>
      </c>
      <c r="Q225" s="1">
        <v>3</v>
      </c>
      <c r="R225" s="1">
        <v>1</v>
      </c>
      <c r="S225" s="1">
        <v>5</v>
      </c>
      <c r="T225" s="1">
        <v>2</v>
      </c>
      <c r="U225" s="1">
        <v>4</v>
      </c>
      <c r="V225" s="1">
        <v>5</v>
      </c>
      <c r="W225" s="1">
        <v>4</v>
      </c>
      <c r="X225" s="1">
        <v>1</v>
      </c>
      <c r="Y225" s="1">
        <v>4</v>
      </c>
      <c r="Z225" s="1">
        <v>1</v>
      </c>
      <c r="AA225" s="1">
        <v>1</v>
      </c>
      <c r="AB225" s="1">
        <v>1</v>
      </c>
      <c r="AC225" s="1">
        <v>1</v>
      </c>
      <c r="AD225" s="1">
        <v>1</v>
      </c>
      <c r="AE225" s="1">
        <v>2</v>
      </c>
      <c r="AF225" s="1">
        <v>1</v>
      </c>
      <c r="AG225" s="1">
        <v>1</v>
      </c>
      <c r="AH225" s="1">
        <v>5</v>
      </c>
      <c r="AI225" s="1">
        <v>5</v>
      </c>
      <c r="AJ225" s="1">
        <v>1</v>
      </c>
      <c r="AK225" s="1">
        <v>5</v>
      </c>
      <c r="AL225" s="1">
        <v>2</v>
      </c>
      <c r="AM225" s="1">
        <v>1</v>
      </c>
      <c r="AN225" s="1">
        <v>3</v>
      </c>
      <c r="AO225" s="1">
        <v>4</v>
      </c>
      <c r="AP225" s="1">
        <v>4</v>
      </c>
      <c r="AQ225" s="1">
        <v>5</v>
      </c>
      <c r="AR225" s="1">
        <v>1</v>
      </c>
      <c r="AS225" s="1">
        <v>1</v>
      </c>
      <c r="AT225" s="1">
        <v>5</v>
      </c>
      <c r="AU225" s="1">
        <v>1</v>
      </c>
      <c r="AV225" s="1">
        <v>1</v>
      </c>
      <c r="AW225" s="1">
        <v>1</v>
      </c>
      <c r="AX225" s="1">
        <v>4</v>
      </c>
      <c r="AY225" s="1">
        <v>4</v>
      </c>
      <c r="AZ225" s="1">
        <v>1</v>
      </c>
      <c r="BA225" s="1">
        <v>5</v>
      </c>
      <c r="BB225" s="1">
        <v>3</v>
      </c>
      <c r="BC225" s="1">
        <v>3</v>
      </c>
      <c r="BD225" s="1">
        <v>5</v>
      </c>
      <c r="BE225" s="1" t="s">
        <v>6544</v>
      </c>
      <c r="BF225" s="1" t="s">
        <v>6545</v>
      </c>
      <c r="BG225" s="1" t="s">
        <v>6546</v>
      </c>
      <c r="BH225" s="1" t="s">
        <v>6547</v>
      </c>
      <c r="BI225" s="1" t="s">
        <v>6548</v>
      </c>
      <c r="BJ225" s="1" t="s">
        <v>6549</v>
      </c>
      <c r="BK225" s="1" t="s">
        <v>6550</v>
      </c>
      <c r="BL225" s="1" t="s">
        <v>6551</v>
      </c>
      <c r="BM225" s="1" t="s">
        <v>6552</v>
      </c>
      <c r="BN225" s="1" t="s">
        <v>6553</v>
      </c>
      <c r="BO225" s="1" t="s">
        <v>6554</v>
      </c>
      <c r="BP225" s="1" t="s">
        <v>6555</v>
      </c>
      <c r="BQ225" s="1" t="s">
        <v>6556</v>
      </c>
      <c r="BR225" s="1" t="s">
        <v>6557</v>
      </c>
      <c r="BS225" s="1" t="s">
        <v>6558</v>
      </c>
      <c r="BT225" s="1" t="s">
        <v>6559</v>
      </c>
      <c r="BU225" s="1" t="s">
        <v>6560</v>
      </c>
      <c r="BV225" s="1" t="s">
        <v>6561</v>
      </c>
      <c r="BW225" s="1" t="s">
        <v>6562</v>
      </c>
      <c r="BX225" s="1" t="s">
        <v>6563</v>
      </c>
      <c r="BY225" s="1" t="s">
        <v>6564</v>
      </c>
      <c r="BZ225" s="1" t="s">
        <v>6565</v>
      </c>
      <c r="CA225" s="1" t="s">
        <v>6566</v>
      </c>
      <c r="CB225" s="1" t="s">
        <v>6567</v>
      </c>
      <c r="CD225" s="1" t="s">
        <v>6568</v>
      </c>
      <c r="CF225" s="1" t="s">
        <v>6569</v>
      </c>
      <c r="CG225" s="1" t="s">
        <v>6570</v>
      </c>
    </row>
    <row r="226" spans="1:85" ht="12.75" x14ac:dyDescent="0.2">
      <c r="A226" s="14">
        <v>42015.832360428249</v>
      </c>
      <c r="B226" s="1">
        <v>2</v>
      </c>
      <c r="C226" s="1">
        <v>3</v>
      </c>
      <c r="D226" s="1">
        <v>4</v>
      </c>
      <c r="E226" s="1">
        <v>1</v>
      </c>
      <c r="F226" s="1">
        <v>5</v>
      </c>
      <c r="G226" s="1">
        <v>1</v>
      </c>
      <c r="H226" s="1">
        <v>1</v>
      </c>
      <c r="I226" s="1">
        <v>1</v>
      </c>
      <c r="J226" s="1">
        <v>3</v>
      </c>
      <c r="K226" s="1">
        <v>3</v>
      </c>
      <c r="L226" s="1">
        <v>4</v>
      </c>
      <c r="M226" s="1">
        <v>1</v>
      </c>
      <c r="N226" s="1">
        <v>4</v>
      </c>
      <c r="O226" s="1">
        <v>4</v>
      </c>
      <c r="P226" s="1">
        <v>3</v>
      </c>
      <c r="Q226" s="1">
        <v>2</v>
      </c>
      <c r="R226" s="1">
        <v>3</v>
      </c>
      <c r="S226" s="1">
        <v>4</v>
      </c>
      <c r="T226" s="1">
        <v>1</v>
      </c>
      <c r="U226" s="1">
        <v>3</v>
      </c>
      <c r="V226" s="1">
        <v>5</v>
      </c>
      <c r="W226" s="1">
        <v>1</v>
      </c>
      <c r="X226" s="1">
        <v>1</v>
      </c>
      <c r="Y226" s="1">
        <v>2</v>
      </c>
      <c r="Z226" s="1">
        <v>3</v>
      </c>
      <c r="AA226" s="1">
        <v>2</v>
      </c>
      <c r="AB226" s="1">
        <v>4</v>
      </c>
      <c r="AC226" s="1">
        <v>1</v>
      </c>
      <c r="AD226" s="1" t="s">
        <v>6571</v>
      </c>
      <c r="AE226" s="1">
        <v>1</v>
      </c>
      <c r="AF226" s="1">
        <v>4</v>
      </c>
      <c r="AG226" s="1">
        <v>3</v>
      </c>
      <c r="AH226" s="1">
        <v>3</v>
      </c>
      <c r="AI226" s="1" t="s">
        <v>6572</v>
      </c>
      <c r="AJ226" s="1">
        <v>2</v>
      </c>
      <c r="AK226" s="1">
        <v>3</v>
      </c>
      <c r="AL226" s="1">
        <v>3</v>
      </c>
      <c r="AM226" s="1">
        <v>1</v>
      </c>
      <c r="AN226" s="1">
        <v>5</v>
      </c>
      <c r="AO226" s="1">
        <v>1</v>
      </c>
      <c r="AP226" s="1">
        <v>3</v>
      </c>
      <c r="AQ226" s="1" t="s">
        <v>6573</v>
      </c>
      <c r="AR226" s="1">
        <v>3</v>
      </c>
      <c r="AS226" s="1">
        <v>3</v>
      </c>
      <c r="AT226" s="1">
        <v>5</v>
      </c>
      <c r="AU226" s="1" t="s">
        <v>6574</v>
      </c>
      <c r="AV226" s="1">
        <v>2</v>
      </c>
      <c r="AW226" s="1">
        <v>3</v>
      </c>
      <c r="AX226" s="1">
        <v>3</v>
      </c>
      <c r="AY226" s="1">
        <v>3</v>
      </c>
      <c r="AZ226" s="1">
        <v>3</v>
      </c>
      <c r="BA226" s="1">
        <v>4</v>
      </c>
      <c r="BB226" s="1">
        <v>1</v>
      </c>
      <c r="BC226" s="1">
        <v>4</v>
      </c>
      <c r="BD226" s="1">
        <v>5</v>
      </c>
      <c r="BE226" s="1" t="s">
        <v>6575</v>
      </c>
      <c r="BF226" s="1" t="s">
        <v>6576</v>
      </c>
      <c r="BG226" s="1" t="s">
        <v>6577</v>
      </c>
      <c r="BH226" s="1" t="s">
        <v>6578</v>
      </c>
      <c r="BI226" s="1" t="s">
        <v>6579</v>
      </c>
      <c r="BJ226" s="1" t="s">
        <v>6580</v>
      </c>
      <c r="BK226" s="1" t="s">
        <v>6581</v>
      </c>
      <c r="BL226" s="1" t="s">
        <v>6582</v>
      </c>
      <c r="BM226" s="1" t="s">
        <v>6583</v>
      </c>
      <c r="BN226" s="1" t="s">
        <v>6584</v>
      </c>
      <c r="BO226" s="1" t="s">
        <v>6585</v>
      </c>
      <c r="BP226" s="1" t="s">
        <v>6586</v>
      </c>
      <c r="BQ226" s="1" t="s">
        <v>6587</v>
      </c>
      <c r="BR226" s="1" t="s">
        <v>6588</v>
      </c>
      <c r="BS226" s="1" t="s">
        <v>6589</v>
      </c>
      <c r="BT226" s="1" t="s">
        <v>6590</v>
      </c>
      <c r="BU226" s="1" t="s">
        <v>6591</v>
      </c>
      <c r="BV226" s="1" t="s">
        <v>6592</v>
      </c>
      <c r="BX226" s="1" t="s">
        <v>6593</v>
      </c>
      <c r="BY226" s="1" t="s">
        <v>6594</v>
      </c>
      <c r="BZ226" s="1" t="s">
        <v>6595</v>
      </c>
      <c r="CA226" s="1" t="s">
        <v>6596</v>
      </c>
      <c r="CB226" s="1" t="s">
        <v>6597</v>
      </c>
      <c r="CC226" s="1" t="s">
        <v>6598</v>
      </c>
      <c r="CD226" s="1" t="s">
        <v>6599</v>
      </c>
      <c r="CE226" s="1" t="s">
        <v>6600</v>
      </c>
      <c r="CF226" s="1" t="s">
        <v>6601</v>
      </c>
      <c r="CG226" s="1" t="s">
        <v>6602</v>
      </c>
    </row>
    <row r="227" spans="1:85" ht="12.75" x14ac:dyDescent="0.2">
      <c r="A227" s="14">
        <v>42015.921108333336</v>
      </c>
      <c r="B227" s="1">
        <v>3</v>
      </c>
      <c r="C227" s="1" t="s">
        <v>6603</v>
      </c>
      <c r="D227" s="1">
        <v>3</v>
      </c>
      <c r="E227" s="1">
        <v>3</v>
      </c>
      <c r="F227" s="1" t="s">
        <v>6604</v>
      </c>
      <c r="G227" s="1" t="s">
        <v>6605</v>
      </c>
      <c r="H227" s="1">
        <v>3</v>
      </c>
      <c r="I227" s="1">
        <v>3</v>
      </c>
      <c r="J227" s="1">
        <v>3</v>
      </c>
      <c r="K227" s="1">
        <v>5</v>
      </c>
      <c r="L227" s="1">
        <v>4</v>
      </c>
      <c r="M227" s="1">
        <v>1</v>
      </c>
      <c r="N227" s="1">
        <v>3</v>
      </c>
      <c r="O227" s="1">
        <v>5</v>
      </c>
      <c r="P227" s="1">
        <v>4</v>
      </c>
      <c r="Q227" s="1">
        <v>5</v>
      </c>
      <c r="R227" s="1">
        <v>5</v>
      </c>
      <c r="S227" s="1">
        <v>5</v>
      </c>
      <c r="T227" s="1">
        <v>1</v>
      </c>
      <c r="U227" s="1">
        <v>4</v>
      </c>
      <c r="V227" s="1">
        <v>4</v>
      </c>
      <c r="W227" s="1">
        <v>5</v>
      </c>
      <c r="X227" s="1">
        <v>4</v>
      </c>
      <c r="Y227" s="1">
        <v>4</v>
      </c>
      <c r="Z227" s="1">
        <v>4</v>
      </c>
      <c r="AA227" s="1">
        <v>5</v>
      </c>
      <c r="AB227" s="1">
        <v>5</v>
      </c>
      <c r="AC227" s="1">
        <v>4</v>
      </c>
      <c r="AD227" s="1">
        <v>3</v>
      </c>
      <c r="AE227" s="1">
        <v>4</v>
      </c>
      <c r="AF227" s="1">
        <v>3</v>
      </c>
      <c r="AG227" s="1">
        <v>4</v>
      </c>
      <c r="AH227" s="1">
        <v>5</v>
      </c>
      <c r="AI227" s="1">
        <v>3</v>
      </c>
      <c r="AJ227" s="1">
        <v>3</v>
      </c>
      <c r="AK227" s="1">
        <v>1</v>
      </c>
      <c r="AL227" s="1">
        <v>3</v>
      </c>
      <c r="AM227" s="1">
        <v>3</v>
      </c>
      <c r="AN227" s="1">
        <v>1</v>
      </c>
      <c r="AO227" s="1" t="s">
        <v>6606</v>
      </c>
      <c r="AP227" s="1">
        <v>3</v>
      </c>
      <c r="AQ227" s="1">
        <v>1</v>
      </c>
      <c r="AR227" s="1">
        <v>3</v>
      </c>
      <c r="AS227" s="1">
        <v>5</v>
      </c>
      <c r="AT227" s="1">
        <v>4</v>
      </c>
      <c r="AU227" s="1">
        <v>1</v>
      </c>
      <c r="AV227" s="1">
        <v>3</v>
      </c>
      <c r="AW227" s="1">
        <v>5</v>
      </c>
      <c r="AX227" s="1">
        <v>5</v>
      </c>
      <c r="AY227" s="1">
        <v>5</v>
      </c>
      <c r="AZ227" s="1">
        <v>5</v>
      </c>
      <c r="BA227" s="1">
        <v>4</v>
      </c>
      <c r="BB227" s="1">
        <v>1</v>
      </c>
      <c r="BC227" s="1">
        <v>3</v>
      </c>
      <c r="BD227" s="1">
        <v>4</v>
      </c>
      <c r="BE227" s="1" t="s">
        <v>6607</v>
      </c>
      <c r="BF227" s="1" t="s">
        <v>6608</v>
      </c>
      <c r="BG227" s="1" t="s">
        <v>6609</v>
      </c>
      <c r="BH227" s="1" t="s">
        <v>6610</v>
      </c>
      <c r="BI227" s="1" t="s">
        <v>6611</v>
      </c>
      <c r="BJ227" s="1" t="s">
        <v>6612</v>
      </c>
      <c r="BK227" s="1" t="s">
        <v>6613</v>
      </c>
      <c r="BL227" s="1" t="s">
        <v>6614</v>
      </c>
      <c r="BM227" s="1" t="s">
        <v>6615</v>
      </c>
      <c r="BN227" s="1" t="s">
        <v>6616</v>
      </c>
      <c r="BO227" s="1" t="s">
        <v>6617</v>
      </c>
      <c r="BP227" s="1" t="s">
        <v>6618</v>
      </c>
      <c r="BQ227" s="1" t="s">
        <v>6619</v>
      </c>
      <c r="BR227" s="1" t="s">
        <v>6620</v>
      </c>
      <c r="BS227" s="1" t="s">
        <v>6621</v>
      </c>
      <c r="BT227" s="1" t="s">
        <v>6622</v>
      </c>
      <c r="BU227" s="1" t="s">
        <v>6623</v>
      </c>
      <c r="BV227" s="1" t="s">
        <v>6624</v>
      </c>
      <c r="BW227" s="1" t="s">
        <v>6625</v>
      </c>
      <c r="BX227" s="1" t="s">
        <v>6626</v>
      </c>
      <c r="BY227" s="1" t="s">
        <v>6627</v>
      </c>
      <c r="BZ227" s="1" t="s">
        <v>6628</v>
      </c>
      <c r="CA227" s="1" t="s">
        <v>6629</v>
      </c>
      <c r="CB227" s="1" t="s">
        <v>6630</v>
      </c>
      <c r="CC227" s="1" t="s">
        <v>6631</v>
      </c>
      <c r="CD227" s="1" t="s">
        <v>6632</v>
      </c>
      <c r="CE227" s="1" t="s">
        <v>6633</v>
      </c>
      <c r="CF227" s="1" t="s">
        <v>6634</v>
      </c>
      <c r="CG227" s="1" t="s">
        <v>6635</v>
      </c>
    </row>
    <row r="228" spans="1:85" ht="12.75" x14ac:dyDescent="0.2">
      <c r="A228" s="14">
        <v>42015.927124016198</v>
      </c>
      <c r="B228" s="1">
        <v>3</v>
      </c>
      <c r="C228" s="1">
        <v>2</v>
      </c>
      <c r="D228" s="1">
        <v>2</v>
      </c>
      <c r="E228" s="1">
        <v>5</v>
      </c>
      <c r="F228" s="1">
        <v>5</v>
      </c>
      <c r="G228" s="1">
        <v>2</v>
      </c>
      <c r="H228" s="1">
        <v>1</v>
      </c>
      <c r="I228" s="1">
        <v>1</v>
      </c>
      <c r="J228" s="1">
        <v>3</v>
      </c>
      <c r="K228" s="1">
        <v>5</v>
      </c>
      <c r="L228" s="1">
        <v>3</v>
      </c>
      <c r="M228" s="1">
        <v>1</v>
      </c>
      <c r="N228" s="1">
        <v>1</v>
      </c>
      <c r="O228" s="1">
        <v>5</v>
      </c>
      <c r="P228" s="1">
        <v>2</v>
      </c>
      <c r="Q228" s="1">
        <v>5</v>
      </c>
      <c r="R228" s="1">
        <v>5</v>
      </c>
      <c r="S228" s="1">
        <v>5</v>
      </c>
      <c r="T228" s="1">
        <v>5</v>
      </c>
      <c r="U228" s="1">
        <v>1</v>
      </c>
      <c r="V228" s="1">
        <v>5</v>
      </c>
      <c r="W228" s="1">
        <v>5</v>
      </c>
      <c r="X228" s="1">
        <v>3</v>
      </c>
      <c r="Y228" s="1">
        <v>4</v>
      </c>
      <c r="Z228" s="1">
        <v>3</v>
      </c>
      <c r="AA228" s="1">
        <v>5</v>
      </c>
      <c r="AB228" s="1">
        <v>4</v>
      </c>
      <c r="AC228" s="1">
        <v>5</v>
      </c>
      <c r="AD228" s="1">
        <v>3</v>
      </c>
      <c r="AE228" s="1">
        <v>3</v>
      </c>
      <c r="AF228" s="1">
        <v>4</v>
      </c>
      <c r="AG228" s="1">
        <v>3</v>
      </c>
      <c r="AH228" s="1">
        <v>3</v>
      </c>
      <c r="AI228" s="1">
        <v>3</v>
      </c>
      <c r="AJ228" s="1">
        <v>3</v>
      </c>
      <c r="AK228" s="1">
        <v>2</v>
      </c>
      <c r="AL228" s="1">
        <v>2</v>
      </c>
      <c r="AM228" s="1">
        <v>5</v>
      </c>
      <c r="AN228" s="1">
        <v>5</v>
      </c>
      <c r="AO228" s="1">
        <v>1</v>
      </c>
      <c r="AP228" s="1">
        <v>1</v>
      </c>
      <c r="AQ228" s="1">
        <v>1</v>
      </c>
      <c r="AR228" s="1">
        <v>3</v>
      </c>
      <c r="AS228" s="1">
        <v>5</v>
      </c>
      <c r="AT228" s="1">
        <v>2</v>
      </c>
      <c r="AU228" s="1">
        <v>2</v>
      </c>
      <c r="AV228" s="1">
        <v>1</v>
      </c>
      <c r="AW228" s="1">
        <v>5</v>
      </c>
      <c r="AX228" s="1">
        <v>2</v>
      </c>
      <c r="AY228" s="1">
        <v>5</v>
      </c>
      <c r="AZ228" s="1">
        <v>5</v>
      </c>
      <c r="BA228" s="1">
        <v>5</v>
      </c>
      <c r="BB228" s="1">
        <v>5</v>
      </c>
      <c r="BC228" s="1">
        <v>1</v>
      </c>
      <c r="BD228" s="1">
        <v>5</v>
      </c>
      <c r="BE228" s="1" t="s">
        <v>6636</v>
      </c>
      <c r="BF228" s="1" t="s">
        <v>6637</v>
      </c>
      <c r="BG228" s="1" t="s">
        <v>6638</v>
      </c>
      <c r="BH228" s="1" t="s">
        <v>6639</v>
      </c>
      <c r="BI228" s="1" t="s">
        <v>6640</v>
      </c>
      <c r="BJ228" s="1" t="s">
        <v>6641</v>
      </c>
      <c r="BK228" s="1" t="s">
        <v>6642</v>
      </c>
      <c r="BL228" s="1" t="s">
        <v>6643</v>
      </c>
      <c r="BM228" s="1" t="s">
        <v>6644</v>
      </c>
      <c r="BN228" s="1" t="s">
        <v>6645</v>
      </c>
      <c r="BO228" s="1" t="s">
        <v>6646</v>
      </c>
      <c r="BP228" s="1" t="s">
        <v>6647</v>
      </c>
      <c r="BQ228" s="1" t="s">
        <v>6648</v>
      </c>
      <c r="BR228" s="1" t="s">
        <v>6649</v>
      </c>
      <c r="BS228" s="1" t="s">
        <v>6650</v>
      </c>
      <c r="BT228" s="1" t="s">
        <v>6651</v>
      </c>
      <c r="BU228" s="1" t="s">
        <v>6652</v>
      </c>
      <c r="BY228" s="1" t="s">
        <v>6653</v>
      </c>
      <c r="BZ228" s="1" t="s">
        <v>6654</v>
      </c>
      <c r="CA228" s="1" t="s">
        <v>6655</v>
      </c>
      <c r="CB228" s="1" t="s">
        <v>6656</v>
      </c>
      <c r="CC228" s="1" t="s">
        <v>6657</v>
      </c>
      <c r="CD228" s="1" t="s">
        <v>6658</v>
      </c>
      <c r="CE228" s="1" t="s">
        <v>6659</v>
      </c>
      <c r="CF228" s="1" t="s">
        <v>6660</v>
      </c>
      <c r="CG228" s="1" t="s">
        <v>6661</v>
      </c>
    </row>
    <row r="229" spans="1:85" ht="12.75" x14ac:dyDescent="0.2">
      <c r="A229" s="14">
        <v>42016.342926087964</v>
      </c>
      <c r="B229" s="1">
        <v>1</v>
      </c>
      <c r="C229" s="1">
        <v>5</v>
      </c>
      <c r="D229" s="1">
        <v>4</v>
      </c>
      <c r="E229" s="1">
        <v>1</v>
      </c>
      <c r="F229" s="1">
        <v>5</v>
      </c>
      <c r="G229" s="1">
        <v>1</v>
      </c>
      <c r="H229" s="1">
        <v>2</v>
      </c>
      <c r="I229" s="1">
        <v>1</v>
      </c>
      <c r="J229" s="1">
        <v>3</v>
      </c>
      <c r="K229" s="1">
        <v>1</v>
      </c>
      <c r="L229" s="1">
        <v>1</v>
      </c>
      <c r="M229" s="1">
        <v>2</v>
      </c>
      <c r="N229" s="1">
        <v>1</v>
      </c>
      <c r="O229" s="1">
        <v>1</v>
      </c>
      <c r="P229" s="1">
        <v>1</v>
      </c>
      <c r="Q229" s="1">
        <v>4</v>
      </c>
      <c r="R229" s="1">
        <v>1</v>
      </c>
      <c r="S229" s="1">
        <v>4</v>
      </c>
      <c r="T229" s="1">
        <v>1</v>
      </c>
      <c r="U229" s="1">
        <v>1</v>
      </c>
      <c r="V229" s="1">
        <v>3</v>
      </c>
      <c r="W229" s="1">
        <v>5</v>
      </c>
      <c r="X229" s="1">
        <v>2</v>
      </c>
      <c r="Y229" s="1">
        <v>4</v>
      </c>
      <c r="Z229" s="1">
        <v>2</v>
      </c>
      <c r="AA229" s="1">
        <v>4</v>
      </c>
      <c r="AB229" s="1">
        <v>2</v>
      </c>
      <c r="AC229" s="1">
        <v>4</v>
      </c>
      <c r="AD229" s="1">
        <v>4</v>
      </c>
      <c r="AE229" s="1">
        <v>2</v>
      </c>
      <c r="AF229" s="1">
        <v>4</v>
      </c>
      <c r="AG229" s="1">
        <v>5</v>
      </c>
      <c r="AH229" s="1">
        <v>3</v>
      </c>
      <c r="AI229" s="1">
        <v>4</v>
      </c>
      <c r="AJ229" s="1">
        <v>1</v>
      </c>
      <c r="AK229" s="1">
        <v>5</v>
      </c>
      <c r="AL229" s="1">
        <v>3</v>
      </c>
      <c r="AM229" s="1">
        <v>1</v>
      </c>
      <c r="AN229" s="1">
        <v>5</v>
      </c>
      <c r="AO229" s="1">
        <v>3</v>
      </c>
      <c r="AP229" s="1">
        <v>3</v>
      </c>
      <c r="AQ229" s="1">
        <v>1</v>
      </c>
      <c r="AR229" s="1">
        <v>3</v>
      </c>
      <c r="AS229" s="1">
        <v>1</v>
      </c>
      <c r="AT229" s="1">
        <v>3</v>
      </c>
      <c r="AU229" s="1">
        <v>1</v>
      </c>
      <c r="AV229" s="1">
        <v>1</v>
      </c>
      <c r="AW229" s="1">
        <v>1</v>
      </c>
      <c r="AX229" s="1">
        <v>3</v>
      </c>
      <c r="AY229" s="1">
        <v>5</v>
      </c>
      <c r="AZ229" s="1">
        <v>1</v>
      </c>
      <c r="BA229" s="1">
        <v>4</v>
      </c>
      <c r="BB229" s="1">
        <v>1</v>
      </c>
      <c r="BC229" s="1">
        <v>1</v>
      </c>
      <c r="BD229" s="1">
        <v>3</v>
      </c>
      <c r="BE229" s="1" t="s">
        <v>6662</v>
      </c>
      <c r="BF229" s="1" t="s">
        <v>6663</v>
      </c>
      <c r="BG229" s="1" t="s">
        <v>6664</v>
      </c>
      <c r="BH229" s="1" t="s">
        <v>6665</v>
      </c>
      <c r="BI229" s="1" t="s">
        <v>6666</v>
      </c>
      <c r="BJ229" s="1" t="s">
        <v>6667</v>
      </c>
      <c r="BK229" s="1" t="s">
        <v>6668</v>
      </c>
      <c r="BL229" s="1" t="s">
        <v>6669</v>
      </c>
      <c r="BM229" s="1" t="s">
        <v>6670</v>
      </c>
      <c r="BN229" s="1" t="s">
        <v>6671</v>
      </c>
      <c r="BO229" s="1" t="s">
        <v>6672</v>
      </c>
      <c r="BP229" s="1" t="s">
        <v>6673</v>
      </c>
      <c r="BQ229" s="1" t="s">
        <v>6674</v>
      </c>
      <c r="BR229" s="1" t="s">
        <v>6675</v>
      </c>
      <c r="BS229" s="1" t="s">
        <v>6676</v>
      </c>
      <c r="BT229" s="1" t="s">
        <v>6677</v>
      </c>
      <c r="BU229" s="1" t="s">
        <v>6678</v>
      </c>
      <c r="BV229" s="1" t="s">
        <v>6679</v>
      </c>
      <c r="BX229" s="1" t="s">
        <v>6680</v>
      </c>
      <c r="BY229" s="1" t="s">
        <v>6681</v>
      </c>
      <c r="BZ229" s="1" t="s">
        <v>6682</v>
      </c>
      <c r="CA229" s="1" t="s">
        <v>6683</v>
      </c>
      <c r="CB229" s="1" t="s">
        <v>6684</v>
      </c>
      <c r="CC229" s="1" t="s">
        <v>6685</v>
      </c>
      <c r="CD229" s="1" t="s">
        <v>6686</v>
      </c>
      <c r="CE229" s="1" t="s">
        <v>6687</v>
      </c>
      <c r="CF229" s="1" t="s">
        <v>6688</v>
      </c>
      <c r="CG229" s="1" t="s">
        <v>6689</v>
      </c>
    </row>
    <row r="230" spans="1:85" ht="12.75" x14ac:dyDescent="0.2">
      <c r="A230" s="14">
        <v>42016.472370821757</v>
      </c>
      <c r="B230" s="1">
        <v>4</v>
      </c>
      <c r="C230" s="1">
        <v>2</v>
      </c>
      <c r="D230" s="1">
        <v>3</v>
      </c>
      <c r="E230" s="1">
        <v>1</v>
      </c>
      <c r="F230" s="1">
        <v>5</v>
      </c>
      <c r="G230" s="1">
        <v>1</v>
      </c>
      <c r="H230" s="1">
        <v>3</v>
      </c>
      <c r="I230" s="1">
        <v>3</v>
      </c>
      <c r="J230" s="1">
        <v>5</v>
      </c>
      <c r="K230" s="1">
        <v>5</v>
      </c>
      <c r="L230" s="1">
        <v>5</v>
      </c>
      <c r="M230" s="1">
        <v>1</v>
      </c>
      <c r="N230" s="1">
        <v>3</v>
      </c>
      <c r="O230" s="1">
        <v>5</v>
      </c>
      <c r="P230" s="1">
        <v>3</v>
      </c>
      <c r="Q230" s="1">
        <v>4</v>
      </c>
      <c r="R230" s="1">
        <v>4</v>
      </c>
      <c r="S230" s="1">
        <v>4</v>
      </c>
      <c r="T230" s="1">
        <v>1</v>
      </c>
      <c r="U230" s="1">
        <v>2</v>
      </c>
      <c r="V230" s="1">
        <v>4</v>
      </c>
      <c r="W230" s="1">
        <v>5</v>
      </c>
      <c r="X230" s="1">
        <v>3</v>
      </c>
      <c r="Y230" s="1">
        <v>5</v>
      </c>
      <c r="Z230" s="1">
        <v>1</v>
      </c>
      <c r="AA230" s="1">
        <v>5</v>
      </c>
      <c r="AB230" s="1">
        <v>1</v>
      </c>
      <c r="AC230" s="1" t="s">
        <v>6690</v>
      </c>
      <c r="AD230" s="1">
        <v>5</v>
      </c>
      <c r="AE230" s="1">
        <v>1</v>
      </c>
      <c r="AF230" s="1">
        <v>3</v>
      </c>
      <c r="AG230" s="1">
        <v>5</v>
      </c>
      <c r="AH230" s="1">
        <v>4</v>
      </c>
      <c r="AI230" s="1" t="s">
        <v>6691</v>
      </c>
      <c r="AJ230" s="1" t="s">
        <v>6692</v>
      </c>
      <c r="AK230" s="1">
        <v>5</v>
      </c>
      <c r="AL230" s="1" t="s">
        <v>6693</v>
      </c>
      <c r="AM230" s="1">
        <v>5</v>
      </c>
      <c r="AN230" s="1">
        <v>5</v>
      </c>
      <c r="AO230" s="1" t="s">
        <v>6694</v>
      </c>
      <c r="AP230" s="1" t="s">
        <v>6695</v>
      </c>
      <c r="AQ230" s="1">
        <v>5</v>
      </c>
      <c r="AR230" s="1">
        <v>5</v>
      </c>
      <c r="AS230" s="1">
        <v>5</v>
      </c>
      <c r="AT230" s="1">
        <v>5</v>
      </c>
      <c r="AU230" s="1" t="s">
        <v>6696</v>
      </c>
      <c r="AV230" s="1">
        <v>5</v>
      </c>
      <c r="AW230" s="1">
        <v>5</v>
      </c>
      <c r="AX230" s="1">
        <v>5</v>
      </c>
      <c r="AY230" s="1">
        <v>5</v>
      </c>
      <c r="AZ230" s="1">
        <v>5</v>
      </c>
      <c r="BA230" s="1">
        <v>5</v>
      </c>
      <c r="BB230" s="1" t="s">
        <v>6697</v>
      </c>
      <c r="BC230" s="1">
        <v>5</v>
      </c>
      <c r="BD230" s="1">
        <v>5</v>
      </c>
      <c r="BE230" s="1" t="s">
        <v>6698</v>
      </c>
      <c r="BF230" s="1" t="s">
        <v>6699</v>
      </c>
      <c r="BG230" s="1" t="s">
        <v>6700</v>
      </c>
      <c r="BH230" s="1" t="s">
        <v>6701</v>
      </c>
      <c r="BI230" s="1" t="s">
        <v>6702</v>
      </c>
      <c r="BJ230" s="1" t="s">
        <v>6703</v>
      </c>
      <c r="BK230" s="1" t="s">
        <v>6704</v>
      </c>
      <c r="BL230" s="1" t="s">
        <v>6705</v>
      </c>
      <c r="BM230" s="1" t="s">
        <v>6706</v>
      </c>
      <c r="BN230" s="1" t="s">
        <v>6707</v>
      </c>
      <c r="BO230" s="1" t="s">
        <v>6708</v>
      </c>
      <c r="BP230" s="1" t="s">
        <v>6709</v>
      </c>
      <c r="BQ230" s="1" t="s">
        <v>6710</v>
      </c>
      <c r="BR230" s="1" t="s">
        <v>6711</v>
      </c>
      <c r="BS230" s="1" t="s">
        <v>6712</v>
      </c>
      <c r="BT230" s="1" t="s">
        <v>6713</v>
      </c>
      <c r="BU230" s="1" t="s">
        <v>6714</v>
      </c>
      <c r="BV230" s="1" t="s">
        <v>6715</v>
      </c>
      <c r="BX230" s="1" t="s">
        <v>6716</v>
      </c>
      <c r="BY230" s="1" t="s">
        <v>6717</v>
      </c>
      <c r="BZ230" s="1" t="s">
        <v>6718</v>
      </c>
      <c r="CA230" s="1" t="s">
        <v>6719</v>
      </c>
      <c r="CB230" s="1" t="s">
        <v>6720</v>
      </c>
      <c r="CC230" s="1" t="s">
        <v>6721</v>
      </c>
      <c r="CD230" s="1" t="s">
        <v>6722</v>
      </c>
      <c r="CE230" s="1" t="s">
        <v>6723</v>
      </c>
      <c r="CF230" s="1" t="s">
        <v>6724</v>
      </c>
      <c r="CG230" s="1" t="s">
        <v>6725</v>
      </c>
    </row>
    <row r="231" spans="1:85" ht="12.75" x14ac:dyDescent="0.2">
      <c r="A231" s="14">
        <v>42016.474986666668</v>
      </c>
      <c r="B231" s="1">
        <v>3</v>
      </c>
      <c r="C231" s="1">
        <v>2</v>
      </c>
      <c r="D231" s="1">
        <v>2</v>
      </c>
      <c r="E231" s="1">
        <v>3</v>
      </c>
      <c r="F231" s="1">
        <v>3</v>
      </c>
      <c r="G231" s="1">
        <v>3</v>
      </c>
      <c r="H231" s="1">
        <v>3</v>
      </c>
      <c r="I231" s="1">
        <v>3</v>
      </c>
      <c r="J231" s="1">
        <v>1</v>
      </c>
      <c r="K231" s="1">
        <v>4</v>
      </c>
      <c r="L231" s="1">
        <v>4</v>
      </c>
      <c r="M231" s="1">
        <v>3</v>
      </c>
      <c r="N231" s="1">
        <v>3</v>
      </c>
      <c r="O231" s="1">
        <v>3</v>
      </c>
      <c r="P231" s="1">
        <v>3</v>
      </c>
      <c r="Q231" s="1">
        <v>2</v>
      </c>
      <c r="R231" s="1">
        <v>3</v>
      </c>
      <c r="S231" s="1">
        <v>5</v>
      </c>
      <c r="T231" s="1">
        <v>2</v>
      </c>
      <c r="U231" s="1">
        <v>4</v>
      </c>
      <c r="V231" s="1">
        <v>5</v>
      </c>
      <c r="W231" s="1">
        <v>2</v>
      </c>
      <c r="X231" s="1">
        <v>2</v>
      </c>
      <c r="Y231" s="1">
        <v>3</v>
      </c>
      <c r="Z231" s="1">
        <v>2</v>
      </c>
      <c r="AA231" s="1">
        <v>3</v>
      </c>
      <c r="AB231" s="1">
        <v>3</v>
      </c>
      <c r="AC231" s="1">
        <v>3</v>
      </c>
      <c r="AD231" s="1">
        <v>2</v>
      </c>
      <c r="AE231" s="1">
        <v>2</v>
      </c>
      <c r="AF231" s="1">
        <v>4</v>
      </c>
      <c r="AG231" s="1">
        <v>4</v>
      </c>
      <c r="AH231" s="1">
        <v>3</v>
      </c>
      <c r="AI231" s="1">
        <v>2</v>
      </c>
      <c r="AJ231" s="1">
        <v>3</v>
      </c>
      <c r="AK231" s="1">
        <v>2</v>
      </c>
      <c r="AL231" s="1">
        <v>2</v>
      </c>
      <c r="AM231" s="1">
        <v>3</v>
      </c>
      <c r="AN231" s="1">
        <v>4</v>
      </c>
      <c r="AO231" s="1">
        <v>3</v>
      </c>
      <c r="AP231" s="1">
        <v>4</v>
      </c>
      <c r="AQ231" s="1">
        <v>2</v>
      </c>
      <c r="AR231" s="1">
        <v>2</v>
      </c>
      <c r="AS231" s="1">
        <v>3</v>
      </c>
      <c r="AT231" s="1">
        <v>4</v>
      </c>
      <c r="AU231" s="1">
        <v>2</v>
      </c>
      <c r="AV231" s="1">
        <v>3</v>
      </c>
      <c r="AW231" s="1">
        <v>3</v>
      </c>
      <c r="AX231" s="1">
        <v>4</v>
      </c>
      <c r="AY231" s="1">
        <v>3</v>
      </c>
      <c r="AZ231" s="1">
        <v>2</v>
      </c>
      <c r="BA231" s="1">
        <v>5</v>
      </c>
      <c r="BB231" s="1">
        <v>2</v>
      </c>
      <c r="BC231" s="1">
        <v>4</v>
      </c>
      <c r="BD231" s="1">
        <v>5</v>
      </c>
      <c r="BE231" s="1" t="s">
        <v>6726</v>
      </c>
      <c r="BF231" s="1" t="s">
        <v>6727</v>
      </c>
      <c r="BG231" s="1" t="s">
        <v>6728</v>
      </c>
      <c r="BH231" s="1" t="s">
        <v>6729</v>
      </c>
      <c r="BI231" s="1" t="s">
        <v>6730</v>
      </c>
      <c r="BJ231" s="1" t="s">
        <v>6731</v>
      </c>
      <c r="BK231" s="1" t="s">
        <v>6732</v>
      </c>
      <c r="BL231" s="1" t="s">
        <v>6733</v>
      </c>
      <c r="BM231" s="1" t="s">
        <v>6734</v>
      </c>
      <c r="BN231" s="1" t="s">
        <v>6735</v>
      </c>
      <c r="BO231" s="1" t="s">
        <v>6736</v>
      </c>
      <c r="BP231" s="1" t="s">
        <v>6737</v>
      </c>
      <c r="BQ231" s="1" t="s">
        <v>6738</v>
      </c>
      <c r="BR231" s="1" t="s">
        <v>6739</v>
      </c>
      <c r="BS231" s="1" t="s">
        <v>6740</v>
      </c>
      <c r="BT231" s="1" t="s">
        <v>6741</v>
      </c>
      <c r="BU231" s="1" t="s">
        <v>6742</v>
      </c>
      <c r="BV231" s="1" t="s">
        <v>6743</v>
      </c>
      <c r="BW231" s="1" t="s">
        <v>6744</v>
      </c>
      <c r="BX231" s="1" t="s">
        <v>6745</v>
      </c>
      <c r="BY231" s="1" t="s">
        <v>6746</v>
      </c>
      <c r="BZ231" s="1" t="s">
        <v>6747</v>
      </c>
      <c r="CA231" s="1" t="s">
        <v>6748</v>
      </c>
      <c r="CB231" s="1" t="s">
        <v>6749</v>
      </c>
      <c r="CC231" s="1" t="s">
        <v>6750</v>
      </c>
      <c r="CD231" s="1" t="s">
        <v>6751</v>
      </c>
      <c r="CE231" s="1" t="s">
        <v>6752</v>
      </c>
      <c r="CF231" s="1" t="s">
        <v>6753</v>
      </c>
      <c r="CG231" s="1" t="s">
        <v>6754</v>
      </c>
    </row>
    <row r="232" spans="1:85" ht="12.75" x14ac:dyDescent="0.2">
      <c r="A232" s="14">
        <v>42016.507153668979</v>
      </c>
      <c r="B232" s="1">
        <v>4</v>
      </c>
      <c r="C232" s="1">
        <v>5</v>
      </c>
      <c r="D232" s="1">
        <v>3</v>
      </c>
      <c r="E232" s="1">
        <v>2</v>
      </c>
      <c r="F232" s="1">
        <v>5</v>
      </c>
      <c r="G232" s="1">
        <v>1</v>
      </c>
      <c r="H232" s="1">
        <v>5</v>
      </c>
      <c r="I232" s="1">
        <v>5</v>
      </c>
      <c r="J232" s="1">
        <v>4</v>
      </c>
      <c r="K232" s="1">
        <v>1</v>
      </c>
      <c r="L232" s="1">
        <v>3</v>
      </c>
      <c r="M232" s="1">
        <v>3</v>
      </c>
      <c r="N232" s="1">
        <v>3</v>
      </c>
      <c r="O232" s="1">
        <v>4</v>
      </c>
      <c r="P232" s="1">
        <v>5</v>
      </c>
      <c r="Q232" s="1">
        <v>5</v>
      </c>
      <c r="R232" s="1">
        <v>3</v>
      </c>
      <c r="S232" s="1">
        <v>5</v>
      </c>
      <c r="T232" s="1">
        <v>5</v>
      </c>
      <c r="U232" s="1">
        <v>1</v>
      </c>
      <c r="V232" s="1">
        <v>5</v>
      </c>
      <c r="W232" s="1">
        <v>2</v>
      </c>
      <c r="X232" s="1">
        <v>2</v>
      </c>
      <c r="Y232" s="1">
        <v>4</v>
      </c>
      <c r="Z232" s="1">
        <v>4</v>
      </c>
      <c r="AA232" s="1">
        <v>5</v>
      </c>
      <c r="AB232" s="1">
        <v>2</v>
      </c>
      <c r="AC232" s="1">
        <v>2</v>
      </c>
      <c r="AD232" s="1">
        <v>4</v>
      </c>
      <c r="AE232" s="1">
        <v>4</v>
      </c>
      <c r="AF232" s="1">
        <v>5</v>
      </c>
      <c r="AG232" s="1">
        <v>4</v>
      </c>
      <c r="AH232" s="1">
        <v>2</v>
      </c>
      <c r="AI232" s="1">
        <v>5</v>
      </c>
      <c r="AJ232" s="1">
        <v>4</v>
      </c>
      <c r="AK232" s="1">
        <v>5</v>
      </c>
      <c r="AL232" s="1">
        <v>4</v>
      </c>
      <c r="AM232" s="1">
        <v>3</v>
      </c>
      <c r="AN232" s="1">
        <v>5</v>
      </c>
      <c r="AO232" s="1">
        <v>1</v>
      </c>
      <c r="AP232" s="1">
        <v>5</v>
      </c>
      <c r="AQ232" s="1">
        <v>5</v>
      </c>
      <c r="AR232" s="1">
        <v>3</v>
      </c>
      <c r="AS232" s="1">
        <v>2</v>
      </c>
      <c r="AT232" s="1">
        <v>3</v>
      </c>
      <c r="AU232" s="1">
        <v>4</v>
      </c>
      <c r="AV232" s="1">
        <v>3</v>
      </c>
      <c r="AW232" s="1">
        <v>3</v>
      </c>
      <c r="AX232" s="1">
        <v>5</v>
      </c>
      <c r="AY232" s="1">
        <v>5</v>
      </c>
      <c r="AZ232" s="1">
        <v>4</v>
      </c>
      <c r="BA232" s="1">
        <v>5</v>
      </c>
      <c r="BB232" s="1">
        <v>4</v>
      </c>
      <c r="BC232" s="1">
        <v>2</v>
      </c>
      <c r="BD232" s="1">
        <v>5</v>
      </c>
      <c r="BE232" s="1" t="s">
        <v>6755</v>
      </c>
      <c r="BF232" s="1" t="s">
        <v>6756</v>
      </c>
      <c r="BG232" s="1" t="s">
        <v>6757</v>
      </c>
      <c r="BH232" s="1" t="s">
        <v>6758</v>
      </c>
      <c r="BI232" s="1" t="s">
        <v>6759</v>
      </c>
      <c r="BJ232" s="1" t="s">
        <v>6760</v>
      </c>
      <c r="BK232" s="1" t="s">
        <v>6761</v>
      </c>
      <c r="BL232" s="1" t="s">
        <v>6762</v>
      </c>
      <c r="BM232" s="1" t="s">
        <v>6763</v>
      </c>
      <c r="BN232" s="1" t="s">
        <v>6764</v>
      </c>
      <c r="BO232" s="1" t="s">
        <v>6765</v>
      </c>
      <c r="BP232" s="1" t="s">
        <v>6766</v>
      </c>
      <c r="BQ232" s="1" t="s">
        <v>6767</v>
      </c>
      <c r="BR232" s="1" t="s">
        <v>6768</v>
      </c>
      <c r="BS232" s="1" t="s">
        <v>6769</v>
      </c>
      <c r="BT232" s="1" t="s">
        <v>6770</v>
      </c>
      <c r="BU232" s="1" t="s">
        <v>6771</v>
      </c>
      <c r="BV232" s="1" t="s">
        <v>6772</v>
      </c>
      <c r="BW232" s="1" t="s">
        <v>6773</v>
      </c>
      <c r="BX232" s="1" t="s">
        <v>6774</v>
      </c>
      <c r="BY232" s="1" t="s">
        <v>6775</v>
      </c>
      <c r="BZ232" s="1" t="s">
        <v>6776</v>
      </c>
      <c r="CA232" s="1" t="s">
        <v>6777</v>
      </c>
      <c r="CB232" s="1" t="s">
        <v>6778</v>
      </c>
      <c r="CC232" s="1" t="s">
        <v>6779</v>
      </c>
      <c r="CD232" s="1" t="s">
        <v>6780</v>
      </c>
      <c r="CE232" s="1" t="s">
        <v>6781</v>
      </c>
      <c r="CF232" s="1" t="s">
        <v>6782</v>
      </c>
      <c r="CG232" s="1" t="s">
        <v>6783</v>
      </c>
    </row>
    <row r="233" spans="1:85" ht="12.75" x14ac:dyDescent="0.2">
      <c r="A233" s="14">
        <v>42016.605129872689</v>
      </c>
      <c r="B233" s="1">
        <v>3</v>
      </c>
      <c r="C233" s="1">
        <v>5</v>
      </c>
      <c r="D233" s="1">
        <v>2</v>
      </c>
      <c r="E233" s="1">
        <v>2</v>
      </c>
      <c r="F233" s="1">
        <v>5</v>
      </c>
      <c r="G233" s="1">
        <v>5</v>
      </c>
      <c r="H233" s="1">
        <v>4</v>
      </c>
      <c r="I233" s="1">
        <v>4</v>
      </c>
      <c r="J233" s="1">
        <v>3</v>
      </c>
      <c r="K233" s="1">
        <v>3</v>
      </c>
      <c r="L233" s="1">
        <v>2</v>
      </c>
      <c r="M233" s="1">
        <v>1</v>
      </c>
      <c r="N233" s="1">
        <v>2</v>
      </c>
      <c r="O233" s="1">
        <v>1</v>
      </c>
      <c r="P233" s="1">
        <v>4</v>
      </c>
      <c r="Q233" s="1">
        <v>3</v>
      </c>
      <c r="R233" s="1">
        <v>4</v>
      </c>
      <c r="S233" s="1">
        <v>5</v>
      </c>
      <c r="T233" s="1">
        <v>1</v>
      </c>
      <c r="U233" s="1">
        <v>4</v>
      </c>
      <c r="V233" s="1">
        <v>5</v>
      </c>
      <c r="W233" s="1">
        <v>5</v>
      </c>
      <c r="X233" s="1">
        <v>4</v>
      </c>
      <c r="Y233" s="1">
        <v>4</v>
      </c>
      <c r="Z233" s="1">
        <v>4</v>
      </c>
      <c r="AA233" s="1">
        <v>4</v>
      </c>
      <c r="AB233" s="1">
        <v>4</v>
      </c>
      <c r="AC233" s="1" t="s">
        <v>6784</v>
      </c>
      <c r="AD233" s="1">
        <v>4</v>
      </c>
      <c r="AE233" s="1">
        <v>3</v>
      </c>
      <c r="AF233" s="1">
        <v>4</v>
      </c>
      <c r="AG233" s="1">
        <v>4</v>
      </c>
      <c r="AH233" s="1">
        <v>5</v>
      </c>
      <c r="AI233" s="1">
        <v>4</v>
      </c>
      <c r="AJ233" s="1">
        <v>3</v>
      </c>
      <c r="AK233" s="1">
        <v>4</v>
      </c>
      <c r="AL233" s="1">
        <v>3</v>
      </c>
      <c r="AM233" s="1">
        <v>2</v>
      </c>
      <c r="AN233" s="1">
        <v>5</v>
      </c>
      <c r="AO233" s="1">
        <v>4</v>
      </c>
      <c r="AP233" s="1">
        <v>3</v>
      </c>
      <c r="AQ233" s="1">
        <v>2</v>
      </c>
      <c r="AR233" s="1">
        <v>3</v>
      </c>
      <c r="AS233" s="1">
        <v>3</v>
      </c>
      <c r="AT233" s="1">
        <v>2</v>
      </c>
      <c r="AU233" s="1">
        <v>3</v>
      </c>
      <c r="AV233" s="1">
        <v>2</v>
      </c>
      <c r="AW233" s="1">
        <v>2</v>
      </c>
      <c r="AX233" s="1">
        <v>4</v>
      </c>
      <c r="AY233" s="1">
        <v>3</v>
      </c>
      <c r="AZ233" s="1">
        <v>3</v>
      </c>
      <c r="BA233" s="1">
        <v>4</v>
      </c>
      <c r="BB233" s="1">
        <v>2</v>
      </c>
      <c r="BC233" s="1">
        <v>4</v>
      </c>
      <c r="BD233" s="1">
        <v>4</v>
      </c>
      <c r="BE233" s="1" t="s">
        <v>6785</v>
      </c>
      <c r="BF233" s="1" t="s">
        <v>6786</v>
      </c>
      <c r="BG233" s="1" t="s">
        <v>6787</v>
      </c>
      <c r="BH233" s="1" t="s">
        <v>6788</v>
      </c>
      <c r="BI233" s="1" t="s">
        <v>6789</v>
      </c>
      <c r="BJ233" s="1" t="s">
        <v>6790</v>
      </c>
      <c r="BK233" s="1" t="s">
        <v>6791</v>
      </c>
      <c r="BL233" s="1" t="s">
        <v>6792</v>
      </c>
      <c r="BM233" s="1" t="s">
        <v>6793</v>
      </c>
      <c r="BN233" s="1" t="s">
        <v>6794</v>
      </c>
      <c r="BO233" s="1" t="s">
        <v>6795</v>
      </c>
      <c r="BP233" s="1" t="s">
        <v>6796</v>
      </c>
      <c r="BQ233" s="1" t="s">
        <v>6797</v>
      </c>
      <c r="BR233" s="1" t="s">
        <v>6798</v>
      </c>
      <c r="BS233" s="1" t="s">
        <v>6799</v>
      </c>
      <c r="BT233" s="1" t="s">
        <v>6800</v>
      </c>
      <c r="BU233" s="1" t="s">
        <v>6801</v>
      </c>
      <c r="BV233" s="1" t="s">
        <v>6802</v>
      </c>
      <c r="BW233" s="1" t="s">
        <v>6803</v>
      </c>
      <c r="BX233" s="1" t="s">
        <v>6804</v>
      </c>
      <c r="BY233" s="1" t="s">
        <v>6805</v>
      </c>
      <c r="BZ233" s="1" t="s">
        <v>6806</v>
      </c>
      <c r="CA233" s="1" t="s">
        <v>6807</v>
      </c>
      <c r="CB233" s="1" t="s">
        <v>6808</v>
      </c>
      <c r="CD233" s="1" t="s">
        <v>6809</v>
      </c>
      <c r="CE233" s="1" t="s">
        <v>6810</v>
      </c>
      <c r="CF233" s="1" t="s">
        <v>6811</v>
      </c>
      <c r="CG233" s="1" t="s">
        <v>6812</v>
      </c>
    </row>
    <row r="234" spans="1:85" ht="12.75" x14ac:dyDescent="0.2">
      <c r="A234" s="14">
        <v>42016.647484733796</v>
      </c>
      <c r="B234" s="1">
        <v>5</v>
      </c>
      <c r="C234" s="1">
        <v>3</v>
      </c>
      <c r="D234" s="1">
        <v>1</v>
      </c>
      <c r="E234" s="1">
        <v>4</v>
      </c>
      <c r="F234" s="1">
        <v>5</v>
      </c>
      <c r="G234" s="1">
        <v>1</v>
      </c>
      <c r="H234" s="1">
        <v>1</v>
      </c>
      <c r="I234" s="1">
        <v>1</v>
      </c>
      <c r="J234" s="1">
        <v>3</v>
      </c>
      <c r="K234" s="1">
        <v>5</v>
      </c>
      <c r="L234" s="1">
        <v>1</v>
      </c>
      <c r="M234" s="1">
        <v>1</v>
      </c>
      <c r="N234" s="1">
        <v>1</v>
      </c>
      <c r="O234" s="1">
        <v>1</v>
      </c>
      <c r="P234" s="1">
        <v>3</v>
      </c>
      <c r="Q234" s="1">
        <v>4</v>
      </c>
      <c r="R234" s="1">
        <v>1</v>
      </c>
      <c r="S234" s="1">
        <v>5</v>
      </c>
      <c r="T234" s="1">
        <v>1</v>
      </c>
      <c r="U234" s="1">
        <v>5</v>
      </c>
      <c r="V234" s="1">
        <v>3</v>
      </c>
      <c r="W234" s="1">
        <v>1</v>
      </c>
      <c r="X234" s="1">
        <v>1</v>
      </c>
      <c r="Y234" s="1">
        <v>1</v>
      </c>
      <c r="Z234" s="1">
        <v>4</v>
      </c>
      <c r="AA234" s="1">
        <v>1</v>
      </c>
      <c r="AB234" s="1">
        <v>1</v>
      </c>
      <c r="AC234" s="1">
        <v>1</v>
      </c>
      <c r="AD234" s="1">
        <v>1</v>
      </c>
      <c r="AE234" s="1">
        <v>1</v>
      </c>
      <c r="AF234" s="1">
        <v>1</v>
      </c>
      <c r="AG234" s="1">
        <v>1</v>
      </c>
      <c r="AH234" s="1">
        <v>4</v>
      </c>
      <c r="AI234" s="1">
        <v>1</v>
      </c>
      <c r="AJ234" s="1">
        <v>5</v>
      </c>
      <c r="AK234" s="1">
        <v>1</v>
      </c>
      <c r="AL234" s="1" t="s">
        <v>6813</v>
      </c>
      <c r="AM234" s="1" t="s">
        <v>6814</v>
      </c>
      <c r="AN234" s="1">
        <v>5</v>
      </c>
      <c r="AO234" s="1">
        <v>3</v>
      </c>
      <c r="AP234" s="1">
        <v>3</v>
      </c>
      <c r="AQ234" s="1" t="s">
        <v>6815</v>
      </c>
      <c r="AR234" s="1" t="s">
        <v>6816</v>
      </c>
      <c r="AS234" s="1">
        <v>5</v>
      </c>
      <c r="AT234" s="1">
        <v>1</v>
      </c>
      <c r="AU234" s="1" t="s">
        <v>6817</v>
      </c>
      <c r="AV234" s="1">
        <v>1</v>
      </c>
      <c r="AW234" s="1">
        <v>3</v>
      </c>
      <c r="AX234" s="1" t="s">
        <v>6818</v>
      </c>
      <c r="AY234" s="1">
        <v>4</v>
      </c>
      <c r="AZ234" s="1" t="s">
        <v>6819</v>
      </c>
      <c r="BA234" s="1">
        <v>3</v>
      </c>
      <c r="BB234" s="1">
        <v>1</v>
      </c>
      <c r="BC234" s="1">
        <v>5</v>
      </c>
      <c r="BD234" s="1">
        <v>4</v>
      </c>
      <c r="BE234" s="1" t="s">
        <v>6820</v>
      </c>
      <c r="BF234" s="1" t="s">
        <v>6821</v>
      </c>
      <c r="BG234" s="1" t="s">
        <v>6822</v>
      </c>
      <c r="BH234" s="1" t="s">
        <v>6823</v>
      </c>
      <c r="BI234" s="1" t="s">
        <v>6824</v>
      </c>
      <c r="BJ234" s="1" t="s">
        <v>6825</v>
      </c>
      <c r="BK234" s="1" t="s">
        <v>6826</v>
      </c>
      <c r="BL234" s="1" t="s">
        <v>6827</v>
      </c>
      <c r="BM234" s="1" t="s">
        <v>6828</v>
      </c>
      <c r="BN234" s="1" t="s">
        <v>6829</v>
      </c>
      <c r="BO234" s="1" t="s">
        <v>6830</v>
      </c>
      <c r="BP234" s="1" t="s">
        <v>6831</v>
      </c>
      <c r="BQ234" s="1" t="s">
        <v>6832</v>
      </c>
      <c r="BR234" s="1" t="s">
        <v>6833</v>
      </c>
      <c r="BS234" s="1" t="s">
        <v>6834</v>
      </c>
      <c r="BT234" s="1" t="s">
        <v>6835</v>
      </c>
      <c r="BU234" s="1" t="s">
        <v>6836</v>
      </c>
      <c r="BY234" s="1" t="s">
        <v>6837</v>
      </c>
      <c r="BZ234" s="1" t="s">
        <v>6838</v>
      </c>
      <c r="CA234" s="1" t="s">
        <v>6839</v>
      </c>
      <c r="CB234" s="1" t="s">
        <v>6840</v>
      </c>
      <c r="CC234" s="1" t="s">
        <v>6841</v>
      </c>
      <c r="CD234" s="1" t="s">
        <v>6842</v>
      </c>
      <c r="CE234" s="1" t="s">
        <v>6843</v>
      </c>
      <c r="CF234" s="1" t="s">
        <v>6844</v>
      </c>
      <c r="CG234" s="1" t="s">
        <v>6845</v>
      </c>
    </row>
    <row r="235" spans="1:85" ht="12.75" x14ac:dyDescent="0.2">
      <c r="A235" s="14">
        <v>42016.650198067131</v>
      </c>
      <c r="B235" s="1">
        <v>5</v>
      </c>
      <c r="C235" s="1">
        <v>4</v>
      </c>
      <c r="D235" s="1">
        <v>4</v>
      </c>
      <c r="E235" s="1">
        <v>3</v>
      </c>
      <c r="F235" s="1">
        <v>4</v>
      </c>
      <c r="G235" s="1">
        <v>4</v>
      </c>
      <c r="H235" s="1">
        <v>5</v>
      </c>
      <c r="I235" s="1">
        <v>5</v>
      </c>
      <c r="J235" s="1">
        <v>2</v>
      </c>
      <c r="K235" s="1">
        <v>4</v>
      </c>
      <c r="L235" s="1">
        <v>5</v>
      </c>
      <c r="M235" s="1">
        <v>3</v>
      </c>
      <c r="N235" s="1">
        <v>4</v>
      </c>
      <c r="O235" s="1">
        <v>2</v>
      </c>
      <c r="P235" s="1">
        <v>4</v>
      </c>
      <c r="Q235" s="1">
        <v>4</v>
      </c>
      <c r="R235" s="1">
        <v>5</v>
      </c>
      <c r="S235" s="1">
        <v>4</v>
      </c>
      <c r="T235" s="1">
        <v>5</v>
      </c>
      <c r="U235" s="1">
        <v>4</v>
      </c>
      <c r="V235" s="1">
        <v>3</v>
      </c>
      <c r="W235" s="1">
        <v>3</v>
      </c>
      <c r="X235" s="1">
        <v>4</v>
      </c>
      <c r="Y235" s="1">
        <v>5</v>
      </c>
      <c r="Z235" s="1">
        <v>5</v>
      </c>
      <c r="AA235" s="1">
        <v>5</v>
      </c>
      <c r="AB235" s="1">
        <v>5</v>
      </c>
      <c r="AC235" s="1">
        <v>3</v>
      </c>
      <c r="AD235" s="1">
        <v>5</v>
      </c>
      <c r="AE235" s="1">
        <v>4</v>
      </c>
      <c r="AF235" s="1">
        <v>3</v>
      </c>
      <c r="AG235" s="1">
        <v>3</v>
      </c>
      <c r="AH235" s="1">
        <v>4</v>
      </c>
      <c r="AI235" s="1">
        <v>3</v>
      </c>
      <c r="AJ235" s="1">
        <v>2</v>
      </c>
      <c r="AK235" s="1">
        <v>3</v>
      </c>
      <c r="AL235" s="1">
        <v>3</v>
      </c>
      <c r="AM235" s="1">
        <v>4</v>
      </c>
      <c r="AN235" s="1">
        <v>5</v>
      </c>
      <c r="AO235" s="1">
        <v>5</v>
      </c>
      <c r="AP235" s="1">
        <v>3</v>
      </c>
      <c r="AQ235" s="1">
        <v>3</v>
      </c>
      <c r="AR235" s="1">
        <v>3</v>
      </c>
      <c r="AS235" s="1">
        <v>3</v>
      </c>
      <c r="AT235" s="1">
        <v>3</v>
      </c>
      <c r="AU235" s="1">
        <v>3</v>
      </c>
      <c r="AV235" s="1">
        <v>3</v>
      </c>
      <c r="AW235" s="1">
        <v>3</v>
      </c>
      <c r="AX235" s="1">
        <v>5</v>
      </c>
      <c r="AY235" s="1">
        <v>4</v>
      </c>
      <c r="AZ235" s="1">
        <v>3</v>
      </c>
      <c r="BA235" s="1">
        <v>3</v>
      </c>
      <c r="BB235" s="1">
        <v>4</v>
      </c>
      <c r="BC235" s="1">
        <v>3</v>
      </c>
      <c r="BD235" s="1">
        <v>4</v>
      </c>
      <c r="BE235" s="1" t="s">
        <v>6846</v>
      </c>
      <c r="BF235" s="1" t="s">
        <v>6847</v>
      </c>
      <c r="BG235" s="1" t="s">
        <v>6848</v>
      </c>
      <c r="BH235" s="1" t="s">
        <v>6849</v>
      </c>
      <c r="BI235" s="1" t="s">
        <v>6850</v>
      </c>
      <c r="BJ235" s="1" t="s">
        <v>6851</v>
      </c>
      <c r="BK235" s="1" t="s">
        <v>6852</v>
      </c>
      <c r="BL235" s="1" t="s">
        <v>6853</v>
      </c>
      <c r="BM235" s="1" t="s">
        <v>6854</v>
      </c>
      <c r="BN235" s="1" t="s">
        <v>6855</v>
      </c>
      <c r="BO235" s="1" t="s">
        <v>6856</v>
      </c>
      <c r="BP235" s="1" t="s">
        <v>6857</v>
      </c>
      <c r="BQ235" s="1" t="s">
        <v>6858</v>
      </c>
      <c r="BR235" s="1" t="s">
        <v>6859</v>
      </c>
      <c r="BS235" s="1" t="s">
        <v>6860</v>
      </c>
      <c r="BT235" s="1" t="s">
        <v>6861</v>
      </c>
      <c r="BU235" s="1" t="s">
        <v>6862</v>
      </c>
      <c r="BV235" s="1" t="s">
        <v>6863</v>
      </c>
      <c r="BW235" s="1" t="s">
        <v>6864</v>
      </c>
      <c r="BX235" s="1" t="s">
        <v>6865</v>
      </c>
      <c r="BY235" s="1" t="s">
        <v>6866</v>
      </c>
      <c r="BZ235" s="1" t="s">
        <v>6867</v>
      </c>
      <c r="CA235" s="1" t="s">
        <v>6868</v>
      </c>
      <c r="CB235" s="1" t="s">
        <v>6869</v>
      </c>
      <c r="CC235" s="1" t="s">
        <v>6870</v>
      </c>
      <c r="CD235" s="1" t="s">
        <v>6871</v>
      </c>
      <c r="CE235" s="1" t="s">
        <v>6872</v>
      </c>
      <c r="CF235" s="1" t="s">
        <v>6873</v>
      </c>
      <c r="CG235" s="1" t="s">
        <v>6874</v>
      </c>
    </row>
    <row r="236" spans="1:85" ht="12.75" x14ac:dyDescent="0.2">
      <c r="A236" s="14">
        <v>42016.667162800928</v>
      </c>
      <c r="B236" s="1">
        <v>5</v>
      </c>
      <c r="C236" s="1">
        <v>5</v>
      </c>
      <c r="D236" s="1">
        <v>4</v>
      </c>
      <c r="E236" s="1">
        <v>3</v>
      </c>
      <c r="F236" s="1">
        <v>5</v>
      </c>
      <c r="G236" s="1">
        <v>5</v>
      </c>
      <c r="H236" s="1">
        <v>5</v>
      </c>
      <c r="I236" s="1">
        <v>5</v>
      </c>
      <c r="J236" s="1">
        <v>4</v>
      </c>
      <c r="K236" s="1">
        <v>5</v>
      </c>
      <c r="L236" s="1">
        <v>5</v>
      </c>
      <c r="M236" s="1">
        <v>5</v>
      </c>
      <c r="N236" s="1">
        <v>4</v>
      </c>
      <c r="O236" s="1">
        <v>5</v>
      </c>
      <c r="P236" s="1">
        <v>5</v>
      </c>
      <c r="Q236" s="1">
        <v>5</v>
      </c>
      <c r="R236" s="1">
        <v>4</v>
      </c>
      <c r="S236" s="1">
        <v>5</v>
      </c>
      <c r="T236" s="1">
        <v>4</v>
      </c>
      <c r="U236" s="1">
        <v>5</v>
      </c>
      <c r="V236" s="1">
        <v>5</v>
      </c>
      <c r="W236" s="1">
        <v>5</v>
      </c>
      <c r="X236" s="1">
        <v>5</v>
      </c>
      <c r="Y236" s="1">
        <v>5</v>
      </c>
      <c r="Z236" s="1">
        <v>5</v>
      </c>
      <c r="AA236" s="1">
        <v>5</v>
      </c>
      <c r="AB236" s="1">
        <v>5</v>
      </c>
      <c r="AC236" s="1">
        <v>5</v>
      </c>
      <c r="AD236" s="1">
        <v>5</v>
      </c>
      <c r="AE236" s="1">
        <v>5</v>
      </c>
      <c r="AF236" s="1">
        <v>5</v>
      </c>
      <c r="AG236" s="1">
        <v>5</v>
      </c>
      <c r="AH236" s="1">
        <v>5</v>
      </c>
      <c r="AI236" s="1">
        <v>3</v>
      </c>
      <c r="AJ236" s="1">
        <v>5</v>
      </c>
      <c r="AK236" s="1">
        <v>5</v>
      </c>
      <c r="AL236" s="1">
        <v>4</v>
      </c>
      <c r="AM236" s="1">
        <v>4</v>
      </c>
      <c r="AN236" s="1">
        <v>5</v>
      </c>
      <c r="AO236" s="1">
        <v>4</v>
      </c>
      <c r="AP236" s="1">
        <v>5</v>
      </c>
      <c r="AQ236" s="1">
        <v>5</v>
      </c>
      <c r="AR236" s="1">
        <v>5</v>
      </c>
      <c r="AS236" s="1">
        <v>5</v>
      </c>
      <c r="AT236" s="1">
        <v>5</v>
      </c>
      <c r="AU236" s="1">
        <v>5</v>
      </c>
      <c r="AV236" s="1">
        <v>3</v>
      </c>
      <c r="AW236" s="1">
        <v>5</v>
      </c>
      <c r="AX236" s="1">
        <v>5</v>
      </c>
      <c r="AY236" s="1">
        <v>5</v>
      </c>
      <c r="AZ236" s="1">
        <v>4</v>
      </c>
      <c r="BA236" s="1">
        <v>5</v>
      </c>
      <c r="BB236" s="1">
        <v>4</v>
      </c>
      <c r="BC236" s="1">
        <v>5</v>
      </c>
      <c r="BD236" s="1">
        <v>5</v>
      </c>
      <c r="BE236" s="1" t="s">
        <v>6875</v>
      </c>
      <c r="BF236" s="1" t="s">
        <v>6876</v>
      </c>
      <c r="BG236" s="1" t="s">
        <v>6877</v>
      </c>
      <c r="BH236" s="1" t="s">
        <v>6878</v>
      </c>
      <c r="BI236" s="1" t="s">
        <v>6879</v>
      </c>
      <c r="BJ236" s="1" t="s">
        <v>6880</v>
      </c>
      <c r="BK236" s="1" t="s">
        <v>6881</v>
      </c>
      <c r="BL236" s="1" t="s">
        <v>6882</v>
      </c>
      <c r="BM236" s="1" t="s">
        <v>6883</v>
      </c>
      <c r="BN236" s="1" t="s">
        <v>6884</v>
      </c>
      <c r="BO236" s="1" t="s">
        <v>6885</v>
      </c>
      <c r="BP236" s="1" t="s">
        <v>6886</v>
      </c>
      <c r="BQ236" s="1" t="s">
        <v>6887</v>
      </c>
      <c r="BR236" s="1" t="s">
        <v>6888</v>
      </c>
      <c r="BS236" s="1" t="s">
        <v>6889</v>
      </c>
      <c r="BT236" s="1" t="s">
        <v>6890</v>
      </c>
      <c r="BU236" s="1" t="s">
        <v>6891</v>
      </c>
      <c r="BV236" s="1" t="s">
        <v>6892</v>
      </c>
      <c r="BW236" s="1" t="s">
        <v>6893</v>
      </c>
      <c r="BX236" s="1" t="s">
        <v>6894</v>
      </c>
      <c r="BY236" s="1" t="s">
        <v>6895</v>
      </c>
      <c r="BZ236" s="1" t="s">
        <v>6896</v>
      </c>
      <c r="CA236" s="1" t="s">
        <v>6897</v>
      </c>
      <c r="CB236" s="1" t="s">
        <v>6898</v>
      </c>
      <c r="CC236" s="1" t="s">
        <v>6899</v>
      </c>
      <c r="CD236" s="1" t="s">
        <v>6900</v>
      </c>
      <c r="CE236" s="1" t="s">
        <v>6901</v>
      </c>
      <c r="CF236" s="1" t="s">
        <v>6902</v>
      </c>
      <c r="CG236" s="1" t="s">
        <v>6903</v>
      </c>
    </row>
    <row r="237" spans="1:85" ht="12.75" x14ac:dyDescent="0.2">
      <c r="A237" s="14">
        <v>42017.674199259265</v>
      </c>
      <c r="B237" s="1">
        <v>1</v>
      </c>
      <c r="C237" s="1">
        <v>1</v>
      </c>
      <c r="D237" s="1">
        <v>1</v>
      </c>
      <c r="E237" s="1">
        <v>1</v>
      </c>
      <c r="F237" s="1">
        <v>1</v>
      </c>
      <c r="G237" s="1">
        <v>1</v>
      </c>
      <c r="H237" s="1">
        <v>1</v>
      </c>
      <c r="I237" s="1">
        <v>1</v>
      </c>
      <c r="J237" s="1">
        <v>1</v>
      </c>
      <c r="K237" s="1">
        <v>1</v>
      </c>
      <c r="L237" s="1">
        <v>1</v>
      </c>
      <c r="M237" s="1">
        <v>1</v>
      </c>
      <c r="N237" s="1">
        <v>1</v>
      </c>
      <c r="O237" s="1">
        <v>5</v>
      </c>
      <c r="P237" s="1">
        <v>3</v>
      </c>
      <c r="Q237" s="1">
        <v>3</v>
      </c>
      <c r="R237" s="1">
        <v>4</v>
      </c>
      <c r="S237" s="1">
        <v>1</v>
      </c>
      <c r="T237" s="1">
        <v>1</v>
      </c>
      <c r="U237" s="1">
        <v>1</v>
      </c>
      <c r="V237" s="1">
        <v>1</v>
      </c>
      <c r="W237" s="1">
        <v>1</v>
      </c>
      <c r="X237" s="1">
        <v>1</v>
      </c>
      <c r="Y237" s="1">
        <v>1</v>
      </c>
      <c r="Z237" s="1">
        <v>1</v>
      </c>
      <c r="AA237" s="1">
        <v>1</v>
      </c>
      <c r="AB237" s="1">
        <v>1</v>
      </c>
      <c r="AC237" s="1">
        <v>1</v>
      </c>
      <c r="AD237" s="1">
        <v>1</v>
      </c>
      <c r="AE237" s="1">
        <v>1</v>
      </c>
      <c r="AF237" s="1">
        <v>2</v>
      </c>
      <c r="AG237" s="1">
        <v>1</v>
      </c>
      <c r="AH237" s="1">
        <v>5</v>
      </c>
      <c r="AI237" s="1">
        <v>1</v>
      </c>
      <c r="AJ237" s="1" t="s">
        <v>6904</v>
      </c>
      <c r="AK237" s="1" t="s">
        <v>6905</v>
      </c>
      <c r="AL237" s="1" t="s">
        <v>6906</v>
      </c>
      <c r="AM237" s="1" t="s">
        <v>6907</v>
      </c>
      <c r="AN237" s="1" t="s">
        <v>6908</v>
      </c>
      <c r="AO237" s="1" t="s">
        <v>6909</v>
      </c>
      <c r="AP237" s="1" t="s">
        <v>6910</v>
      </c>
      <c r="AQ237" s="1" t="s">
        <v>6911</v>
      </c>
      <c r="AR237" s="1" t="s">
        <v>6912</v>
      </c>
      <c r="AS237" s="1" t="s">
        <v>6913</v>
      </c>
      <c r="AT237" s="1" t="s">
        <v>6914</v>
      </c>
      <c r="AU237" s="1" t="s">
        <v>6915</v>
      </c>
      <c r="AV237" s="1" t="s">
        <v>6916</v>
      </c>
      <c r="AW237" s="1">
        <v>5</v>
      </c>
      <c r="AX237" s="1">
        <v>3</v>
      </c>
      <c r="AY237" s="1" t="s">
        <v>6917</v>
      </c>
      <c r="AZ237" s="1">
        <v>3</v>
      </c>
      <c r="BA237" s="1" t="s">
        <v>6918</v>
      </c>
      <c r="BB237" s="1" t="s">
        <v>6919</v>
      </c>
      <c r="BC237" s="1" t="s">
        <v>6920</v>
      </c>
      <c r="BD237" s="1" t="s">
        <v>6921</v>
      </c>
      <c r="BE237" s="1" t="s">
        <v>6922</v>
      </c>
      <c r="BF237" s="1" t="s">
        <v>6923</v>
      </c>
      <c r="BG237" s="1" t="s">
        <v>6924</v>
      </c>
      <c r="BH237" s="1" t="s">
        <v>6925</v>
      </c>
      <c r="BI237" s="1" t="s">
        <v>6926</v>
      </c>
      <c r="BJ237" s="1" t="s">
        <v>6927</v>
      </c>
      <c r="BK237" s="1" t="s">
        <v>6928</v>
      </c>
      <c r="BL237" s="1" t="s">
        <v>6929</v>
      </c>
      <c r="BM237" s="1" t="s">
        <v>6930</v>
      </c>
      <c r="BN237" s="1" t="s">
        <v>6931</v>
      </c>
      <c r="BO237" s="1" t="s">
        <v>6932</v>
      </c>
      <c r="BP237" s="1" t="s">
        <v>6933</v>
      </c>
      <c r="BQ237" s="1" t="s">
        <v>6934</v>
      </c>
      <c r="BR237" s="1" t="s">
        <v>6935</v>
      </c>
      <c r="BS237" s="1" t="s">
        <v>6936</v>
      </c>
      <c r="BT237" s="1" t="s">
        <v>6937</v>
      </c>
      <c r="BU237" s="1" t="s">
        <v>6938</v>
      </c>
      <c r="BV237" s="1" t="s">
        <v>6939</v>
      </c>
      <c r="BW237" s="1" t="s">
        <v>6940</v>
      </c>
      <c r="BX237" s="1" t="s">
        <v>6941</v>
      </c>
      <c r="BY237" s="1" t="s">
        <v>6942</v>
      </c>
      <c r="BZ237" s="1" t="s">
        <v>6943</v>
      </c>
      <c r="CA237" s="1" t="s">
        <v>6944</v>
      </c>
      <c r="CB237" s="1" t="s">
        <v>6945</v>
      </c>
      <c r="CC237" s="1" t="s">
        <v>6946</v>
      </c>
      <c r="CD237" s="1" t="s">
        <v>6947</v>
      </c>
      <c r="CE237" s="1" t="s">
        <v>6948</v>
      </c>
      <c r="CF237" s="1" t="s">
        <v>6949</v>
      </c>
      <c r="CG237" s="1" t="s">
        <v>6950</v>
      </c>
    </row>
    <row r="238" spans="1:85" ht="12.75" x14ac:dyDescent="0.2">
      <c r="A238" s="14">
        <v>42017.684779467592</v>
      </c>
      <c r="B238" s="1">
        <v>3</v>
      </c>
      <c r="C238" s="1">
        <v>5</v>
      </c>
      <c r="D238" s="1">
        <v>3</v>
      </c>
      <c r="E238" s="1" t="s">
        <v>6951</v>
      </c>
      <c r="F238" s="1">
        <v>3</v>
      </c>
      <c r="G238" s="1">
        <v>3</v>
      </c>
      <c r="H238" s="1" t="s">
        <v>6952</v>
      </c>
      <c r="I238" s="1" t="s">
        <v>6953</v>
      </c>
      <c r="J238" s="1">
        <v>4</v>
      </c>
      <c r="K238" s="1">
        <v>5</v>
      </c>
      <c r="L238" s="1">
        <v>5</v>
      </c>
      <c r="M238" s="1" t="s">
        <v>6954</v>
      </c>
      <c r="N238" s="1" t="s">
        <v>6955</v>
      </c>
      <c r="O238" s="1" t="s">
        <v>6956</v>
      </c>
      <c r="P238" s="1" t="s">
        <v>6957</v>
      </c>
      <c r="Q238" s="1" t="s">
        <v>6958</v>
      </c>
      <c r="R238" s="1" t="s">
        <v>6959</v>
      </c>
      <c r="S238" s="1">
        <v>2</v>
      </c>
      <c r="T238" s="1">
        <v>2</v>
      </c>
      <c r="U238" s="1">
        <v>3</v>
      </c>
      <c r="V238" s="1" t="s">
        <v>6960</v>
      </c>
      <c r="W238" s="1" t="s">
        <v>6961</v>
      </c>
      <c r="X238" s="1" t="s">
        <v>6962</v>
      </c>
      <c r="Y238" s="1" t="s">
        <v>6963</v>
      </c>
      <c r="Z238" s="1" t="s">
        <v>6964</v>
      </c>
      <c r="AA238" s="1" t="s">
        <v>6965</v>
      </c>
      <c r="AB238" s="1" t="s">
        <v>6966</v>
      </c>
      <c r="AC238" s="1" t="s">
        <v>6967</v>
      </c>
      <c r="AD238" s="1" t="s">
        <v>6968</v>
      </c>
      <c r="AE238" s="1" t="s">
        <v>6969</v>
      </c>
      <c r="AF238" s="1" t="s">
        <v>6970</v>
      </c>
      <c r="AG238" s="1" t="s">
        <v>6971</v>
      </c>
      <c r="AH238" s="1" t="s">
        <v>6972</v>
      </c>
      <c r="AI238" s="1" t="s">
        <v>6973</v>
      </c>
      <c r="AJ238" s="1" t="s">
        <v>6974</v>
      </c>
      <c r="AK238" s="1">
        <v>5</v>
      </c>
      <c r="AL238" s="1">
        <v>4</v>
      </c>
      <c r="AM238" s="1" t="s">
        <v>6975</v>
      </c>
      <c r="AN238" s="1">
        <v>3</v>
      </c>
      <c r="AO238" s="1">
        <v>3</v>
      </c>
      <c r="AP238" s="1" t="s">
        <v>6976</v>
      </c>
      <c r="AQ238" s="1" t="s">
        <v>6977</v>
      </c>
      <c r="AR238" s="1">
        <v>4</v>
      </c>
      <c r="AS238" s="1">
        <v>4</v>
      </c>
      <c r="AT238" s="1">
        <v>5</v>
      </c>
      <c r="AU238" s="1">
        <v>5</v>
      </c>
      <c r="AV238" s="1" t="s">
        <v>6978</v>
      </c>
      <c r="AW238" s="1" t="s">
        <v>6979</v>
      </c>
      <c r="AX238" s="1" t="s">
        <v>6980</v>
      </c>
      <c r="AY238" s="1" t="s">
        <v>6981</v>
      </c>
      <c r="AZ238" s="1" t="s">
        <v>6982</v>
      </c>
      <c r="BA238" s="1" t="s">
        <v>6983</v>
      </c>
      <c r="BB238" s="1" t="s">
        <v>6984</v>
      </c>
      <c r="BC238" s="1">
        <v>3</v>
      </c>
      <c r="BD238" s="1">
        <v>5</v>
      </c>
      <c r="BE238" s="1" t="s">
        <v>6985</v>
      </c>
      <c r="BF238" s="1" t="s">
        <v>6986</v>
      </c>
      <c r="BG238" s="1" t="s">
        <v>6987</v>
      </c>
      <c r="BH238" s="1" t="s">
        <v>6988</v>
      </c>
      <c r="BI238" s="1" t="s">
        <v>6989</v>
      </c>
      <c r="BJ238" s="1" t="s">
        <v>6990</v>
      </c>
      <c r="BK238" s="1" t="s">
        <v>6991</v>
      </c>
      <c r="BL238" s="1" t="s">
        <v>6992</v>
      </c>
      <c r="BM238" s="1" t="s">
        <v>6993</v>
      </c>
      <c r="BN238" s="1" t="s">
        <v>6994</v>
      </c>
      <c r="BO238" s="1" t="s">
        <v>6995</v>
      </c>
      <c r="BP238" s="1" t="s">
        <v>6996</v>
      </c>
      <c r="BQ238" s="1" t="s">
        <v>6997</v>
      </c>
      <c r="BR238" s="1" t="s">
        <v>6998</v>
      </c>
      <c r="BS238" s="1" t="s">
        <v>6999</v>
      </c>
      <c r="BT238" s="1" t="s">
        <v>7000</v>
      </c>
      <c r="BU238" s="1" t="s">
        <v>7001</v>
      </c>
      <c r="BV238" s="1" t="s">
        <v>7002</v>
      </c>
      <c r="BW238" s="1" t="s">
        <v>7003</v>
      </c>
      <c r="BX238" s="1" t="s">
        <v>7004</v>
      </c>
      <c r="BY238" s="1" t="s">
        <v>7005</v>
      </c>
      <c r="BZ238" s="1" t="s">
        <v>7006</v>
      </c>
      <c r="CA238" s="1" t="s">
        <v>7007</v>
      </c>
      <c r="CB238" s="1" t="s">
        <v>7008</v>
      </c>
      <c r="CC238" s="1" t="s">
        <v>7009</v>
      </c>
      <c r="CD238" s="1" t="s">
        <v>7010</v>
      </c>
      <c r="CE238" s="1" t="s">
        <v>7011</v>
      </c>
      <c r="CF238" s="1" t="s">
        <v>7012</v>
      </c>
      <c r="CG238" s="1" t="s">
        <v>7013</v>
      </c>
    </row>
    <row r="239" spans="1:85" ht="12.75" x14ac:dyDescent="0.2">
      <c r="A239" s="14">
        <v>42017.733955451389</v>
      </c>
      <c r="B239" s="1">
        <v>1</v>
      </c>
      <c r="C239" s="1">
        <v>3</v>
      </c>
      <c r="D239" s="1">
        <v>3</v>
      </c>
      <c r="E239" s="1">
        <v>4</v>
      </c>
      <c r="F239" s="1">
        <v>5</v>
      </c>
      <c r="G239" s="1">
        <v>1</v>
      </c>
      <c r="H239" s="1">
        <v>4</v>
      </c>
      <c r="I239" s="1">
        <v>2</v>
      </c>
      <c r="J239" s="1">
        <v>1</v>
      </c>
      <c r="K239" s="1">
        <v>1</v>
      </c>
      <c r="L239" s="1">
        <v>2</v>
      </c>
      <c r="M239" s="1">
        <v>4</v>
      </c>
      <c r="N239" s="1">
        <v>2</v>
      </c>
      <c r="O239" s="1">
        <v>3</v>
      </c>
      <c r="P239" s="1">
        <v>4</v>
      </c>
      <c r="Q239" s="1">
        <v>3</v>
      </c>
      <c r="R239" s="1">
        <v>2</v>
      </c>
      <c r="S239" s="1">
        <v>4</v>
      </c>
      <c r="T239" s="1">
        <v>2</v>
      </c>
      <c r="U239" s="1">
        <v>4</v>
      </c>
      <c r="V239" s="1">
        <v>4</v>
      </c>
      <c r="W239" s="1">
        <v>3</v>
      </c>
      <c r="X239" s="1">
        <v>4</v>
      </c>
      <c r="Y239" s="1">
        <v>3</v>
      </c>
      <c r="Z239" s="1">
        <v>2</v>
      </c>
      <c r="AA239" s="1">
        <v>3</v>
      </c>
      <c r="AB239" s="1">
        <v>4</v>
      </c>
      <c r="AC239" s="1">
        <v>2</v>
      </c>
      <c r="AD239" s="1">
        <v>4</v>
      </c>
      <c r="AE239" s="1">
        <v>3</v>
      </c>
      <c r="AF239" s="1">
        <v>4</v>
      </c>
      <c r="AG239" s="1">
        <v>5</v>
      </c>
      <c r="AH239" s="1">
        <v>2</v>
      </c>
      <c r="AI239" s="1">
        <v>3</v>
      </c>
      <c r="AJ239" s="1">
        <v>3</v>
      </c>
      <c r="AK239" s="1">
        <v>3</v>
      </c>
      <c r="AL239" s="1">
        <v>2</v>
      </c>
      <c r="AM239" s="1">
        <v>4</v>
      </c>
      <c r="AN239" s="1">
        <v>2</v>
      </c>
      <c r="AO239" s="1">
        <v>3</v>
      </c>
      <c r="AP239" s="1">
        <v>4</v>
      </c>
      <c r="AQ239" s="1">
        <v>4</v>
      </c>
      <c r="AR239" s="1">
        <v>2</v>
      </c>
      <c r="AS239" s="1">
        <v>2</v>
      </c>
      <c r="AT239" s="1">
        <v>4</v>
      </c>
      <c r="AU239" s="1">
        <v>3</v>
      </c>
      <c r="AV239" s="1">
        <v>2</v>
      </c>
      <c r="AW239" s="1">
        <v>3</v>
      </c>
      <c r="AX239" s="1">
        <v>3</v>
      </c>
      <c r="AY239" s="1">
        <v>4</v>
      </c>
      <c r="AZ239" s="1">
        <v>3</v>
      </c>
      <c r="BA239" s="1">
        <v>5</v>
      </c>
      <c r="BB239" s="1">
        <v>3</v>
      </c>
      <c r="BC239" s="1">
        <v>4</v>
      </c>
      <c r="BD239" s="1">
        <v>3</v>
      </c>
      <c r="BE239" s="1" t="s">
        <v>7014</v>
      </c>
      <c r="BF239" s="1" t="s">
        <v>7015</v>
      </c>
      <c r="BG239" s="1" t="s">
        <v>7016</v>
      </c>
      <c r="BH239" s="1" t="s">
        <v>7017</v>
      </c>
      <c r="BI239" s="1" t="s">
        <v>7018</v>
      </c>
      <c r="BJ239" s="1" t="s">
        <v>7019</v>
      </c>
      <c r="BK239" s="1" t="s">
        <v>7020</v>
      </c>
      <c r="BL239" s="1" t="s">
        <v>7021</v>
      </c>
      <c r="BM239" s="1" t="s">
        <v>7022</v>
      </c>
      <c r="BN239" s="1" t="s">
        <v>7023</v>
      </c>
      <c r="BO239" s="1" t="s">
        <v>7024</v>
      </c>
      <c r="BP239" s="1" t="s">
        <v>7025</v>
      </c>
      <c r="BQ239" s="1" t="s">
        <v>7026</v>
      </c>
      <c r="BR239" s="1" t="s">
        <v>7027</v>
      </c>
      <c r="BS239" s="1" t="s">
        <v>7028</v>
      </c>
      <c r="BT239" s="1" t="s">
        <v>7029</v>
      </c>
      <c r="BU239" s="1" t="s">
        <v>7030</v>
      </c>
      <c r="BV239" s="1" t="s">
        <v>7031</v>
      </c>
      <c r="BX239" s="1" t="s">
        <v>7032</v>
      </c>
      <c r="BY239" s="1" t="s">
        <v>7033</v>
      </c>
      <c r="BZ239" s="1" t="s">
        <v>7034</v>
      </c>
      <c r="CA239" s="1" t="s">
        <v>7035</v>
      </c>
      <c r="CB239" s="1" t="s">
        <v>7036</v>
      </c>
      <c r="CC239" s="1" t="s">
        <v>7037</v>
      </c>
      <c r="CD239" s="1" t="s">
        <v>7038</v>
      </c>
      <c r="CE239" s="1" t="s">
        <v>7039</v>
      </c>
      <c r="CF239" s="1" t="s">
        <v>7040</v>
      </c>
      <c r="CG239" s="1" t="s">
        <v>7041</v>
      </c>
    </row>
    <row r="240" spans="1:85" ht="12.75" x14ac:dyDescent="0.2">
      <c r="A240" s="14">
        <v>42018.001902303244</v>
      </c>
      <c r="B240" s="1">
        <v>5</v>
      </c>
      <c r="C240" s="1">
        <v>2</v>
      </c>
      <c r="D240" s="1">
        <v>2</v>
      </c>
      <c r="E240" s="1">
        <v>5</v>
      </c>
      <c r="F240" s="1">
        <v>1</v>
      </c>
      <c r="G240" s="1">
        <v>5</v>
      </c>
      <c r="H240" s="1">
        <v>2</v>
      </c>
      <c r="I240" s="1">
        <v>3</v>
      </c>
      <c r="J240" s="1">
        <v>2</v>
      </c>
      <c r="K240" s="1">
        <v>2</v>
      </c>
      <c r="L240" s="1">
        <v>2</v>
      </c>
      <c r="M240" s="1">
        <v>2</v>
      </c>
      <c r="N240" s="1">
        <v>2</v>
      </c>
      <c r="O240" s="1">
        <v>2</v>
      </c>
      <c r="P240" s="1">
        <v>1</v>
      </c>
      <c r="Q240" s="1">
        <v>2</v>
      </c>
      <c r="R240" s="1">
        <v>2</v>
      </c>
      <c r="S240" s="1">
        <v>2</v>
      </c>
      <c r="T240" s="1">
        <v>2</v>
      </c>
      <c r="U240" s="1">
        <v>5</v>
      </c>
      <c r="V240" s="1">
        <v>5</v>
      </c>
      <c r="W240" s="1">
        <v>3</v>
      </c>
      <c r="X240" s="1">
        <v>1</v>
      </c>
      <c r="Y240" s="1">
        <v>1</v>
      </c>
      <c r="Z240" s="1">
        <v>1</v>
      </c>
      <c r="AA240" s="1">
        <v>1</v>
      </c>
      <c r="AB240" s="1">
        <v>5</v>
      </c>
      <c r="AC240" s="1">
        <v>1</v>
      </c>
      <c r="AD240" s="1">
        <v>1</v>
      </c>
      <c r="AE240" s="1">
        <v>1</v>
      </c>
      <c r="AF240" s="1">
        <v>1</v>
      </c>
      <c r="AG240" s="1">
        <v>1</v>
      </c>
      <c r="AH240" s="1">
        <v>1</v>
      </c>
      <c r="AI240" s="1">
        <v>1</v>
      </c>
      <c r="AJ240" s="1">
        <v>3</v>
      </c>
      <c r="AK240" s="1">
        <v>3</v>
      </c>
      <c r="AL240" s="1">
        <v>5</v>
      </c>
      <c r="AM240" s="1">
        <v>5</v>
      </c>
      <c r="AN240" s="1">
        <v>5</v>
      </c>
      <c r="AO240" s="1">
        <v>2</v>
      </c>
      <c r="AP240" s="1">
        <v>3</v>
      </c>
      <c r="AQ240" s="1">
        <v>3</v>
      </c>
      <c r="AR240" s="1">
        <v>2</v>
      </c>
      <c r="AS240" s="1">
        <v>2</v>
      </c>
      <c r="AT240" s="1">
        <v>2</v>
      </c>
      <c r="AU240" s="1">
        <v>2</v>
      </c>
      <c r="AV240" s="1">
        <v>2</v>
      </c>
      <c r="AW240" s="1">
        <v>3</v>
      </c>
      <c r="AX240" s="1">
        <v>3</v>
      </c>
      <c r="AY240" s="1">
        <v>2</v>
      </c>
      <c r="AZ240" s="1">
        <v>4</v>
      </c>
      <c r="BA240" s="1">
        <v>2</v>
      </c>
      <c r="BB240" s="1">
        <v>2</v>
      </c>
      <c r="BC240" s="1">
        <v>4</v>
      </c>
      <c r="BD240" s="1">
        <v>2</v>
      </c>
      <c r="BE240" s="1" t="s">
        <v>7042</v>
      </c>
      <c r="BF240" s="1" t="s">
        <v>7043</v>
      </c>
      <c r="BG240" s="1" t="s">
        <v>7044</v>
      </c>
      <c r="BH240" s="1" t="s">
        <v>7045</v>
      </c>
      <c r="BI240" s="1" t="s">
        <v>7046</v>
      </c>
      <c r="BJ240" s="1" t="s">
        <v>7047</v>
      </c>
      <c r="BK240" s="1" t="s">
        <v>7048</v>
      </c>
      <c r="BL240" s="1" t="s">
        <v>7049</v>
      </c>
      <c r="BM240" s="1" t="s">
        <v>7050</v>
      </c>
      <c r="BN240" s="1" t="s">
        <v>7051</v>
      </c>
      <c r="BO240" s="1" t="s">
        <v>7052</v>
      </c>
      <c r="BP240" s="1" t="s">
        <v>7053</v>
      </c>
      <c r="BQ240" s="1" t="s">
        <v>7054</v>
      </c>
      <c r="BR240" s="1" t="s">
        <v>7055</v>
      </c>
      <c r="BS240" s="1" t="s">
        <v>7056</v>
      </c>
      <c r="BT240" s="1" t="s">
        <v>7057</v>
      </c>
      <c r="BU240" s="1" t="s">
        <v>7058</v>
      </c>
      <c r="BY240" s="1" t="s">
        <v>7059</v>
      </c>
      <c r="BZ240" s="1" t="s">
        <v>7060</v>
      </c>
      <c r="CA240" s="1" t="s">
        <v>7061</v>
      </c>
      <c r="CB240" s="1" t="s">
        <v>7062</v>
      </c>
      <c r="CC240" s="1" t="s">
        <v>7063</v>
      </c>
      <c r="CD240" s="1" t="s">
        <v>7064</v>
      </c>
      <c r="CE240" s="1" t="s">
        <v>7065</v>
      </c>
      <c r="CF240" s="1" t="s">
        <v>7066</v>
      </c>
      <c r="CG240" s="1" t="s">
        <v>7067</v>
      </c>
    </row>
    <row r="241" spans="1:85" ht="12.75" x14ac:dyDescent="0.2">
      <c r="A241" s="14">
        <v>42018.43240503472</v>
      </c>
      <c r="B241" s="1">
        <v>1</v>
      </c>
      <c r="C241" s="1">
        <v>4</v>
      </c>
      <c r="D241" s="1">
        <v>1</v>
      </c>
      <c r="E241" s="1">
        <v>3</v>
      </c>
      <c r="F241" s="1">
        <v>4</v>
      </c>
      <c r="G241" s="1">
        <v>3</v>
      </c>
      <c r="H241" s="1">
        <v>3</v>
      </c>
      <c r="I241" s="1">
        <v>3</v>
      </c>
      <c r="J241" s="1">
        <v>3</v>
      </c>
      <c r="K241" s="1">
        <v>4</v>
      </c>
      <c r="L241" s="1">
        <v>3</v>
      </c>
      <c r="M241" s="1">
        <v>2</v>
      </c>
      <c r="N241" s="1">
        <v>2</v>
      </c>
      <c r="O241" s="1">
        <v>4</v>
      </c>
      <c r="P241" s="1">
        <v>4</v>
      </c>
      <c r="Q241" s="1">
        <v>3</v>
      </c>
      <c r="R241" s="1">
        <v>2</v>
      </c>
      <c r="S241" s="1">
        <v>5</v>
      </c>
      <c r="T241" s="1">
        <v>4</v>
      </c>
      <c r="U241" s="1">
        <v>4</v>
      </c>
      <c r="V241" s="1">
        <v>4</v>
      </c>
      <c r="W241" s="1">
        <v>4</v>
      </c>
      <c r="X241" s="1">
        <v>2</v>
      </c>
      <c r="Y241" s="1">
        <v>3</v>
      </c>
      <c r="Z241" s="1">
        <v>3</v>
      </c>
      <c r="AA241" s="1">
        <v>4</v>
      </c>
      <c r="AB241" s="1">
        <v>2</v>
      </c>
      <c r="AC241" s="1">
        <v>3</v>
      </c>
      <c r="AD241" s="1">
        <v>3</v>
      </c>
      <c r="AE241" s="1">
        <v>3</v>
      </c>
      <c r="AF241" s="1">
        <v>3</v>
      </c>
      <c r="AG241" s="1">
        <v>4</v>
      </c>
      <c r="AH241" s="1">
        <v>3</v>
      </c>
      <c r="AI241" s="1">
        <v>3</v>
      </c>
      <c r="AJ241" s="1">
        <v>1</v>
      </c>
      <c r="AK241" s="1">
        <v>4</v>
      </c>
      <c r="AL241" s="1">
        <v>1</v>
      </c>
      <c r="AM241" s="1">
        <v>3</v>
      </c>
      <c r="AN241" s="1">
        <v>4</v>
      </c>
      <c r="AO241" s="1">
        <v>3</v>
      </c>
      <c r="AP241" s="1">
        <v>4</v>
      </c>
      <c r="AQ241" s="1">
        <v>3</v>
      </c>
      <c r="AR241" s="1">
        <v>4</v>
      </c>
      <c r="AS241" s="1">
        <v>4</v>
      </c>
      <c r="AT241" s="1">
        <v>3</v>
      </c>
      <c r="AU241" s="1">
        <v>2</v>
      </c>
      <c r="AV241" s="1">
        <v>2</v>
      </c>
      <c r="AW241" s="1">
        <v>3</v>
      </c>
      <c r="AX241" s="1">
        <v>4</v>
      </c>
      <c r="AY241" s="1">
        <v>3</v>
      </c>
      <c r="AZ241" s="1">
        <v>1</v>
      </c>
      <c r="BA241" s="1">
        <v>5</v>
      </c>
      <c r="BB241" s="1">
        <v>4</v>
      </c>
      <c r="BC241" s="1">
        <v>3</v>
      </c>
      <c r="BD241" s="1">
        <v>5</v>
      </c>
      <c r="BE241" s="1" t="s">
        <v>7068</v>
      </c>
      <c r="BF241" s="1" t="s">
        <v>7069</v>
      </c>
      <c r="BG241" s="1" t="s">
        <v>7070</v>
      </c>
      <c r="BH241" s="1" t="s">
        <v>7071</v>
      </c>
      <c r="BI241" s="1" t="s">
        <v>7072</v>
      </c>
      <c r="BJ241" s="1" t="s">
        <v>7073</v>
      </c>
      <c r="BK241" s="1" t="s">
        <v>7074</v>
      </c>
      <c r="BL241" s="1" t="s">
        <v>7075</v>
      </c>
      <c r="BM241" s="1" t="s">
        <v>7076</v>
      </c>
      <c r="BN241" s="1" t="s">
        <v>7077</v>
      </c>
      <c r="BO241" s="1" t="s">
        <v>7078</v>
      </c>
      <c r="BP241" s="1" t="s">
        <v>7079</v>
      </c>
      <c r="BQ241" s="1" t="s">
        <v>7080</v>
      </c>
      <c r="BR241" s="1" t="s">
        <v>7081</v>
      </c>
      <c r="BS241" s="1" t="s">
        <v>7082</v>
      </c>
      <c r="BT241" s="1" t="s">
        <v>7083</v>
      </c>
      <c r="BU241" s="1" t="s">
        <v>7084</v>
      </c>
      <c r="BV241" s="1" t="s">
        <v>7085</v>
      </c>
      <c r="BW241" s="1" t="s">
        <v>7086</v>
      </c>
      <c r="BX241" s="1" t="s">
        <v>7087</v>
      </c>
      <c r="BY241" s="1" t="s">
        <v>7088</v>
      </c>
      <c r="BZ241" s="1" t="s">
        <v>7089</v>
      </c>
      <c r="CA241" s="1" t="s">
        <v>7090</v>
      </c>
      <c r="CB241" s="1" t="s">
        <v>7091</v>
      </c>
      <c r="CC241" s="1" t="s">
        <v>7092</v>
      </c>
      <c r="CD241" s="1" t="s">
        <v>7093</v>
      </c>
      <c r="CE241" s="1" t="s">
        <v>7094</v>
      </c>
      <c r="CF241" s="1" t="s">
        <v>7095</v>
      </c>
      <c r="CG241" s="1" t="s">
        <v>7096</v>
      </c>
    </row>
    <row r="242" spans="1:85" ht="12.75" x14ac:dyDescent="0.2">
      <c r="A242" s="14">
        <v>42018.849431620372</v>
      </c>
      <c r="B242" s="1">
        <v>3</v>
      </c>
      <c r="C242" s="1">
        <v>4</v>
      </c>
      <c r="D242" s="1">
        <v>4</v>
      </c>
      <c r="E242" s="1">
        <v>4</v>
      </c>
      <c r="F242" s="1">
        <v>5</v>
      </c>
      <c r="G242" s="1">
        <v>3</v>
      </c>
      <c r="H242" s="1">
        <v>3</v>
      </c>
      <c r="I242" s="1">
        <v>3</v>
      </c>
      <c r="J242" s="1">
        <v>4</v>
      </c>
      <c r="K242" s="1">
        <v>4</v>
      </c>
      <c r="L242" s="1">
        <v>2</v>
      </c>
      <c r="M242" s="1">
        <v>4</v>
      </c>
      <c r="N242" s="1">
        <v>3</v>
      </c>
      <c r="O242" s="1">
        <v>5</v>
      </c>
      <c r="P242" s="1">
        <v>3</v>
      </c>
      <c r="Q242" s="1">
        <v>5</v>
      </c>
      <c r="R242" s="1">
        <v>4</v>
      </c>
      <c r="S242" s="1">
        <v>3</v>
      </c>
      <c r="T242" s="1">
        <v>3</v>
      </c>
      <c r="U242" s="1">
        <v>4</v>
      </c>
      <c r="V242" s="1">
        <v>5</v>
      </c>
      <c r="W242" s="1">
        <v>3</v>
      </c>
      <c r="X242" s="1">
        <v>3</v>
      </c>
      <c r="Y242" s="1">
        <v>5</v>
      </c>
      <c r="Z242" s="1">
        <v>5</v>
      </c>
      <c r="AA242" s="1">
        <v>4</v>
      </c>
      <c r="AB242" s="1">
        <v>4</v>
      </c>
      <c r="AC242" s="1">
        <v>4</v>
      </c>
      <c r="AD242" s="1">
        <v>4</v>
      </c>
      <c r="AE242" s="1">
        <v>3</v>
      </c>
      <c r="AF242" s="1">
        <v>5</v>
      </c>
      <c r="AG242" s="1">
        <v>5</v>
      </c>
      <c r="AH242" s="1">
        <v>5</v>
      </c>
      <c r="AI242" s="1">
        <v>5</v>
      </c>
      <c r="AJ242" s="1">
        <v>5</v>
      </c>
      <c r="AK242" s="1">
        <v>5</v>
      </c>
      <c r="AL242" s="1">
        <v>5</v>
      </c>
      <c r="AM242" s="1">
        <v>5</v>
      </c>
      <c r="AN242" s="1">
        <v>4</v>
      </c>
      <c r="AO242" s="1">
        <v>4</v>
      </c>
      <c r="AP242" s="1">
        <v>4</v>
      </c>
      <c r="AQ242" s="1">
        <v>4</v>
      </c>
      <c r="AR242" s="1">
        <v>4</v>
      </c>
      <c r="AS242" s="1">
        <v>5</v>
      </c>
      <c r="AT242" s="1">
        <v>4</v>
      </c>
      <c r="AU242" s="1">
        <v>4</v>
      </c>
      <c r="AV242" s="1">
        <v>3</v>
      </c>
      <c r="AW242" s="1">
        <v>5</v>
      </c>
      <c r="AX242" s="1">
        <v>4</v>
      </c>
      <c r="AY242" s="1">
        <v>5</v>
      </c>
      <c r="AZ242" s="1">
        <v>5</v>
      </c>
      <c r="BA242" s="1" t="s">
        <v>7097</v>
      </c>
      <c r="BB242" s="1">
        <v>4</v>
      </c>
      <c r="BC242" s="1">
        <v>5</v>
      </c>
      <c r="BD242" s="1">
        <v>5</v>
      </c>
      <c r="BE242" s="1" t="s">
        <v>7098</v>
      </c>
      <c r="BF242" s="1" t="s">
        <v>7099</v>
      </c>
      <c r="BG242" s="1" t="s">
        <v>7100</v>
      </c>
      <c r="BH242" s="1" t="s">
        <v>7101</v>
      </c>
      <c r="BI242" s="1" t="s">
        <v>7102</v>
      </c>
      <c r="BJ242" s="1" t="s">
        <v>7103</v>
      </c>
      <c r="BK242" s="1" t="s">
        <v>7104</v>
      </c>
      <c r="BL242" s="1" t="s">
        <v>7105</v>
      </c>
      <c r="BM242" s="1" t="s">
        <v>7106</v>
      </c>
      <c r="BN242" s="1" t="s">
        <v>7107</v>
      </c>
      <c r="BO242" s="1" t="s">
        <v>7108</v>
      </c>
      <c r="BP242" s="1" t="s">
        <v>7109</v>
      </c>
      <c r="BQ242" s="1" t="s">
        <v>7110</v>
      </c>
      <c r="BR242" s="1" t="s">
        <v>7111</v>
      </c>
      <c r="BS242" s="1" t="s">
        <v>7112</v>
      </c>
      <c r="BT242" s="1" t="s">
        <v>7113</v>
      </c>
      <c r="BU242" s="1" t="s">
        <v>7114</v>
      </c>
      <c r="BV242" s="1" t="s">
        <v>7115</v>
      </c>
      <c r="BW242" s="1" t="s">
        <v>7116</v>
      </c>
      <c r="BX242" s="1" t="s">
        <v>7117</v>
      </c>
      <c r="BY242" s="1" t="s">
        <v>7118</v>
      </c>
      <c r="BZ242" s="1" t="s">
        <v>7119</v>
      </c>
      <c r="CA242" s="1" t="s">
        <v>7120</v>
      </c>
      <c r="CB242" s="1" t="s">
        <v>7121</v>
      </c>
      <c r="CC242" s="1" t="s">
        <v>7122</v>
      </c>
      <c r="CD242" s="1" t="s">
        <v>7123</v>
      </c>
      <c r="CE242" s="1" t="s">
        <v>7124</v>
      </c>
      <c r="CF242" s="1" t="s">
        <v>7125</v>
      </c>
      <c r="CG242" s="1" t="s">
        <v>7126</v>
      </c>
    </row>
    <row r="243" spans="1:85" ht="12.75" x14ac:dyDescent="0.2">
      <c r="A243" s="14">
        <v>42018.954337604169</v>
      </c>
      <c r="B243" s="1">
        <v>3</v>
      </c>
      <c r="C243" s="1">
        <v>5</v>
      </c>
      <c r="D243" s="1">
        <v>4</v>
      </c>
      <c r="E243" s="1">
        <v>3</v>
      </c>
      <c r="F243" s="1">
        <v>5</v>
      </c>
      <c r="G243" s="1">
        <v>4</v>
      </c>
      <c r="H243" s="1">
        <v>5</v>
      </c>
      <c r="I243" s="1">
        <v>4</v>
      </c>
      <c r="J243" s="1">
        <v>3</v>
      </c>
      <c r="K243" s="1">
        <v>1</v>
      </c>
      <c r="L243" s="1">
        <v>5</v>
      </c>
      <c r="M243" s="1">
        <v>5</v>
      </c>
      <c r="N243" s="1">
        <v>3</v>
      </c>
      <c r="O243" s="1">
        <v>4</v>
      </c>
      <c r="P243" s="1">
        <v>4</v>
      </c>
      <c r="Q243" s="1">
        <v>5</v>
      </c>
      <c r="R243" s="1">
        <v>3</v>
      </c>
      <c r="S243" s="1">
        <v>5</v>
      </c>
      <c r="T243" s="1">
        <v>3</v>
      </c>
      <c r="U243" s="1">
        <v>5</v>
      </c>
      <c r="V243" s="1">
        <v>5</v>
      </c>
      <c r="W243" s="1">
        <v>5</v>
      </c>
      <c r="X243" s="1">
        <v>5</v>
      </c>
      <c r="Y243" s="1">
        <v>4</v>
      </c>
      <c r="Z243" s="1">
        <v>4</v>
      </c>
      <c r="AA243" s="1">
        <v>4</v>
      </c>
      <c r="AB243" s="1">
        <v>4</v>
      </c>
      <c r="AC243" s="1">
        <v>4</v>
      </c>
      <c r="AD243" s="1">
        <v>4</v>
      </c>
      <c r="AE243" s="1">
        <v>5</v>
      </c>
      <c r="AF243" s="1">
        <v>3</v>
      </c>
      <c r="AG243" s="1">
        <v>5</v>
      </c>
      <c r="AH243" s="1">
        <v>4</v>
      </c>
      <c r="AI243" s="1">
        <v>3</v>
      </c>
      <c r="AJ243" s="1">
        <v>3</v>
      </c>
      <c r="AK243" s="1">
        <v>5</v>
      </c>
      <c r="AL243" s="1">
        <v>2</v>
      </c>
      <c r="AM243" s="1">
        <v>2</v>
      </c>
      <c r="AN243" s="1">
        <v>5</v>
      </c>
      <c r="AO243" s="1">
        <v>3</v>
      </c>
      <c r="AP243" s="1">
        <v>4</v>
      </c>
      <c r="AQ243" s="1">
        <v>3</v>
      </c>
      <c r="AR243" s="1">
        <v>2</v>
      </c>
      <c r="AS243" s="1">
        <v>1</v>
      </c>
      <c r="AT243" s="1">
        <v>5</v>
      </c>
      <c r="AU243" s="1">
        <v>4</v>
      </c>
      <c r="AV243" s="1">
        <v>3</v>
      </c>
      <c r="AW243" s="1">
        <v>4</v>
      </c>
      <c r="AX243" s="1">
        <v>3</v>
      </c>
      <c r="AY243" s="1">
        <v>5</v>
      </c>
      <c r="AZ243" s="1">
        <v>2</v>
      </c>
      <c r="BA243" s="1">
        <v>5</v>
      </c>
      <c r="BB243" s="1">
        <v>3</v>
      </c>
      <c r="BC243" s="1">
        <v>4</v>
      </c>
      <c r="BD243" s="1">
        <v>5</v>
      </c>
      <c r="BE243" s="1" t="s">
        <v>7127</v>
      </c>
      <c r="BF243" s="1" t="s">
        <v>7128</v>
      </c>
      <c r="BG243" s="1" t="s">
        <v>7129</v>
      </c>
      <c r="BH243" s="1" t="s">
        <v>7130</v>
      </c>
      <c r="BI243" s="1" t="s">
        <v>7131</v>
      </c>
      <c r="BJ243" s="1" t="s">
        <v>7132</v>
      </c>
      <c r="BK243" s="1" t="s">
        <v>7133</v>
      </c>
      <c r="BL243" s="1" t="s">
        <v>7134</v>
      </c>
      <c r="BM243" s="1" t="s">
        <v>7135</v>
      </c>
      <c r="BN243" s="1" t="s">
        <v>7136</v>
      </c>
      <c r="BO243" s="1" t="s">
        <v>7137</v>
      </c>
      <c r="BP243" s="1" t="s">
        <v>7138</v>
      </c>
      <c r="BQ243" s="1" t="s">
        <v>7139</v>
      </c>
      <c r="BR243" s="1" t="s">
        <v>7140</v>
      </c>
      <c r="BS243" s="1" t="s">
        <v>7141</v>
      </c>
      <c r="BT243" s="1" t="s">
        <v>7142</v>
      </c>
      <c r="BU243" s="1" t="s">
        <v>7143</v>
      </c>
      <c r="BV243" s="1" t="s">
        <v>7144</v>
      </c>
      <c r="BW243" s="1" t="s">
        <v>7145</v>
      </c>
      <c r="BX243" s="1" t="s">
        <v>7146</v>
      </c>
      <c r="BY243" s="1" t="s">
        <v>7147</v>
      </c>
      <c r="BZ243" s="1" t="s">
        <v>7148</v>
      </c>
      <c r="CA243" s="1" t="s">
        <v>7149</v>
      </c>
      <c r="CB243" s="1" t="s">
        <v>7150</v>
      </c>
      <c r="CC243" s="1" t="s">
        <v>7151</v>
      </c>
      <c r="CD243" s="1" t="s">
        <v>7152</v>
      </c>
      <c r="CE243" s="1" t="s">
        <v>7153</v>
      </c>
      <c r="CF243" s="1" t="s">
        <v>7154</v>
      </c>
      <c r="CG243" s="1" t="s">
        <v>7155</v>
      </c>
    </row>
    <row r="244" spans="1:85" ht="12.75" x14ac:dyDescent="0.2">
      <c r="A244" s="14">
        <v>42019.633925833332</v>
      </c>
      <c r="B244" s="1">
        <v>3</v>
      </c>
      <c r="C244" s="1">
        <v>5</v>
      </c>
      <c r="D244" s="1">
        <v>4</v>
      </c>
      <c r="E244" s="1">
        <v>4</v>
      </c>
      <c r="F244" s="1">
        <v>5</v>
      </c>
      <c r="G244" s="1">
        <v>1</v>
      </c>
      <c r="H244" s="1">
        <v>3</v>
      </c>
      <c r="I244" s="1">
        <v>2</v>
      </c>
      <c r="J244" s="1">
        <v>2</v>
      </c>
      <c r="K244" s="1">
        <v>3</v>
      </c>
      <c r="L244" s="1">
        <v>4</v>
      </c>
      <c r="M244" s="1">
        <v>4</v>
      </c>
      <c r="N244" s="1">
        <v>4</v>
      </c>
      <c r="O244" s="1">
        <v>5</v>
      </c>
      <c r="P244" s="1">
        <v>3</v>
      </c>
      <c r="Q244" s="1">
        <v>3</v>
      </c>
      <c r="R244" s="1">
        <v>4</v>
      </c>
      <c r="S244" s="1">
        <v>4</v>
      </c>
      <c r="T244" s="1">
        <v>2</v>
      </c>
      <c r="U244" s="1">
        <v>4</v>
      </c>
      <c r="V244" s="1">
        <v>5</v>
      </c>
      <c r="W244" s="1">
        <v>5</v>
      </c>
      <c r="X244" s="1" t="s">
        <v>7156</v>
      </c>
      <c r="Y244" s="1">
        <v>4</v>
      </c>
      <c r="Z244" s="1" t="s">
        <v>7157</v>
      </c>
      <c r="AA244" s="1">
        <v>3</v>
      </c>
      <c r="AB244" s="1">
        <v>1</v>
      </c>
      <c r="AC244" s="1">
        <v>3</v>
      </c>
      <c r="AD244" s="1">
        <v>2</v>
      </c>
      <c r="AE244" s="1">
        <v>3</v>
      </c>
      <c r="AF244" s="1">
        <v>2</v>
      </c>
      <c r="AG244" s="1">
        <v>3</v>
      </c>
      <c r="AH244" s="1">
        <v>4</v>
      </c>
      <c r="AI244" s="1">
        <v>4</v>
      </c>
      <c r="AJ244" s="1">
        <v>3</v>
      </c>
      <c r="AK244" s="1">
        <v>5</v>
      </c>
      <c r="AL244" s="1">
        <v>4</v>
      </c>
      <c r="AM244" s="1">
        <v>4</v>
      </c>
      <c r="AN244" s="1">
        <v>5</v>
      </c>
      <c r="AO244" s="1">
        <v>3</v>
      </c>
      <c r="AP244" s="1">
        <v>3</v>
      </c>
      <c r="AQ244" s="1">
        <v>2</v>
      </c>
      <c r="AR244" s="1">
        <v>3</v>
      </c>
      <c r="AS244" s="1">
        <v>4</v>
      </c>
      <c r="AT244" s="1">
        <v>3</v>
      </c>
      <c r="AU244" s="1">
        <v>3</v>
      </c>
      <c r="AV244" s="1">
        <v>4</v>
      </c>
      <c r="AW244" s="1">
        <v>4</v>
      </c>
      <c r="AX244" s="1">
        <v>5</v>
      </c>
      <c r="AY244" s="1">
        <v>3</v>
      </c>
      <c r="AZ244" s="1">
        <v>4</v>
      </c>
      <c r="BA244" s="1">
        <v>4</v>
      </c>
      <c r="BB244" s="1">
        <v>2</v>
      </c>
      <c r="BC244" s="1">
        <v>4</v>
      </c>
      <c r="BD244" s="1">
        <v>5</v>
      </c>
      <c r="BE244" s="1" t="s">
        <v>7158</v>
      </c>
      <c r="BF244" s="1" t="s">
        <v>7159</v>
      </c>
      <c r="BG244" s="1" t="s">
        <v>7160</v>
      </c>
      <c r="BH244" s="1" t="s">
        <v>7161</v>
      </c>
      <c r="BI244" s="1" t="s">
        <v>7162</v>
      </c>
      <c r="BJ244" s="1" t="s">
        <v>7163</v>
      </c>
      <c r="BK244" s="1" t="s">
        <v>7164</v>
      </c>
      <c r="BL244" s="1" t="s">
        <v>7165</v>
      </c>
      <c r="BM244" s="1" t="s">
        <v>7166</v>
      </c>
      <c r="BN244" s="1" t="s">
        <v>7167</v>
      </c>
      <c r="BO244" s="1" t="s">
        <v>7168</v>
      </c>
      <c r="BP244" s="1" t="s">
        <v>7169</v>
      </c>
      <c r="BQ244" s="1" t="s">
        <v>7170</v>
      </c>
      <c r="BR244" s="1" t="s">
        <v>7171</v>
      </c>
      <c r="BS244" s="1" t="s">
        <v>7172</v>
      </c>
      <c r="BT244" s="1" t="s">
        <v>7173</v>
      </c>
      <c r="BU244" s="1" t="s">
        <v>7174</v>
      </c>
      <c r="BY244" s="1" t="s">
        <v>7175</v>
      </c>
      <c r="BZ244" s="1" t="s">
        <v>7176</v>
      </c>
      <c r="CA244" s="1" t="s">
        <v>7177</v>
      </c>
      <c r="CB244" s="1" t="s">
        <v>7178</v>
      </c>
      <c r="CD244" s="1" t="s">
        <v>7179</v>
      </c>
      <c r="CE244" s="1" t="s">
        <v>7180</v>
      </c>
      <c r="CF244" s="1" t="s">
        <v>7181</v>
      </c>
      <c r="CG244" s="1" t="s">
        <v>7182</v>
      </c>
    </row>
    <row r="245" spans="1:85" ht="12.75" x14ac:dyDescent="0.2">
      <c r="A245" s="14">
        <v>42019.634332210648</v>
      </c>
      <c r="B245" s="1">
        <v>5</v>
      </c>
      <c r="C245" s="1">
        <v>5</v>
      </c>
      <c r="D245" s="1">
        <v>5</v>
      </c>
      <c r="E245" s="1">
        <v>3</v>
      </c>
      <c r="F245" s="1">
        <v>5</v>
      </c>
      <c r="G245" s="1">
        <v>3</v>
      </c>
      <c r="H245" s="1">
        <v>4</v>
      </c>
      <c r="I245" s="1">
        <v>4</v>
      </c>
      <c r="J245" s="1">
        <v>3</v>
      </c>
      <c r="K245" s="1">
        <v>5</v>
      </c>
      <c r="L245" s="1">
        <v>3</v>
      </c>
      <c r="M245" s="1">
        <v>3</v>
      </c>
      <c r="N245" s="1">
        <v>2</v>
      </c>
      <c r="O245" s="1">
        <v>4</v>
      </c>
      <c r="P245" s="1">
        <v>2</v>
      </c>
      <c r="Q245" s="1">
        <v>4</v>
      </c>
      <c r="R245" s="1">
        <v>3</v>
      </c>
      <c r="S245" s="1">
        <v>5</v>
      </c>
      <c r="T245" s="1">
        <v>3</v>
      </c>
      <c r="U245" s="1">
        <v>4</v>
      </c>
      <c r="V245" s="1">
        <v>5</v>
      </c>
      <c r="W245" s="1">
        <v>5</v>
      </c>
      <c r="X245" s="1">
        <v>4</v>
      </c>
      <c r="Y245" s="1">
        <v>3</v>
      </c>
      <c r="Z245" s="1">
        <v>5</v>
      </c>
      <c r="AA245" s="1">
        <v>5</v>
      </c>
      <c r="AB245" s="1">
        <v>4</v>
      </c>
      <c r="AC245" s="1">
        <v>5</v>
      </c>
      <c r="AD245" s="1">
        <v>3</v>
      </c>
      <c r="AE245" s="1">
        <v>3</v>
      </c>
      <c r="AF245" s="1">
        <v>5</v>
      </c>
      <c r="AG245" s="1">
        <v>5</v>
      </c>
      <c r="AH245" s="1">
        <v>4</v>
      </c>
      <c r="AI245" s="1">
        <v>5</v>
      </c>
      <c r="AJ245" s="1">
        <v>4</v>
      </c>
      <c r="AK245" s="1">
        <v>5</v>
      </c>
      <c r="AL245" s="1">
        <v>5</v>
      </c>
      <c r="AM245" s="1">
        <v>5</v>
      </c>
      <c r="AN245" s="1">
        <v>5</v>
      </c>
      <c r="AO245" s="1">
        <v>3</v>
      </c>
      <c r="AP245" s="1">
        <v>4</v>
      </c>
      <c r="AQ245" s="1">
        <v>4</v>
      </c>
      <c r="AR245" s="1">
        <v>3</v>
      </c>
      <c r="AS245" s="1">
        <v>4</v>
      </c>
      <c r="AT245" s="1">
        <v>4</v>
      </c>
      <c r="AU245" s="1">
        <v>3</v>
      </c>
      <c r="AV245" s="1">
        <v>3</v>
      </c>
      <c r="AW245" s="1">
        <v>4</v>
      </c>
      <c r="AX245" s="1">
        <v>3</v>
      </c>
      <c r="AY245" s="1">
        <v>3</v>
      </c>
      <c r="AZ245" s="1">
        <v>3</v>
      </c>
      <c r="BA245" s="1">
        <v>5</v>
      </c>
      <c r="BB245" s="1">
        <v>4</v>
      </c>
      <c r="BC245" s="1">
        <v>3</v>
      </c>
      <c r="BD245" s="1">
        <v>5</v>
      </c>
      <c r="BE245" s="1" t="s">
        <v>7183</v>
      </c>
      <c r="BF245" s="1" t="s">
        <v>7184</v>
      </c>
      <c r="BG245" s="1" t="s">
        <v>7185</v>
      </c>
      <c r="BH245" s="1" t="s">
        <v>7186</v>
      </c>
      <c r="BI245" s="1" t="s">
        <v>7187</v>
      </c>
      <c r="BJ245" s="1" t="s">
        <v>7188</v>
      </c>
      <c r="BK245" s="1" t="s">
        <v>7189</v>
      </c>
      <c r="BL245" s="1" t="s">
        <v>7190</v>
      </c>
      <c r="BM245" s="1" t="s">
        <v>7191</v>
      </c>
      <c r="BN245" s="1" t="s">
        <v>7192</v>
      </c>
      <c r="BO245" s="1" t="s">
        <v>7193</v>
      </c>
      <c r="BP245" s="1" t="s">
        <v>7194</v>
      </c>
      <c r="BQ245" s="1" t="s">
        <v>7195</v>
      </c>
      <c r="BR245" s="1" t="s">
        <v>7196</v>
      </c>
      <c r="BS245" s="1" t="s">
        <v>7197</v>
      </c>
      <c r="BT245" s="1" t="s">
        <v>7198</v>
      </c>
      <c r="BU245" s="1" t="s">
        <v>7199</v>
      </c>
      <c r="BY245" s="1" t="s">
        <v>7200</v>
      </c>
      <c r="BZ245" s="1" t="s">
        <v>7201</v>
      </c>
      <c r="CA245" s="1" t="s">
        <v>7202</v>
      </c>
      <c r="CB245" s="1" t="s">
        <v>7203</v>
      </c>
      <c r="CC245" s="1" t="s">
        <v>7204</v>
      </c>
      <c r="CD245" s="1" t="s">
        <v>7205</v>
      </c>
      <c r="CE245" s="1" t="s">
        <v>7206</v>
      </c>
      <c r="CF245" s="1" t="s">
        <v>7207</v>
      </c>
      <c r="CG245" s="1" t="s">
        <v>7208</v>
      </c>
    </row>
    <row r="246" spans="1:85" ht="12.75" x14ac:dyDescent="0.2">
      <c r="A246" s="14">
        <v>42019.690838194445</v>
      </c>
      <c r="B246" s="1">
        <v>4</v>
      </c>
      <c r="C246" s="1">
        <v>5</v>
      </c>
      <c r="D246" s="1">
        <v>5</v>
      </c>
      <c r="E246" s="1">
        <v>2</v>
      </c>
      <c r="F246" s="1">
        <v>5</v>
      </c>
      <c r="G246" s="1">
        <v>5</v>
      </c>
      <c r="H246" s="1">
        <v>3</v>
      </c>
      <c r="I246" s="1">
        <v>3</v>
      </c>
      <c r="J246" s="1">
        <v>2</v>
      </c>
      <c r="K246" s="1">
        <v>2</v>
      </c>
      <c r="L246" s="1">
        <v>1</v>
      </c>
      <c r="M246" s="1">
        <v>1</v>
      </c>
      <c r="N246" s="1">
        <v>3</v>
      </c>
      <c r="O246" s="1">
        <v>3</v>
      </c>
      <c r="P246" s="1">
        <v>5</v>
      </c>
      <c r="Q246" s="1">
        <v>3</v>
      </c>
      <c r="R246" s="1">
        <v>3</v>
      </c>
      <c r="S246" s="1">
        <v>5</v>
      </c>
      <c r="T246" s="1">
        <v>2</v>
      </c>
      <c r="U246" s="1">
        <v>1</v>
      </c>
      <c r="V246" s="1">
        <v>5</v>
      </c>
      <c r="W246" s="1">
        <v>5</v>
      </c>
      <c r="X246" s="1">
        <v>5</v>
      </c>
      <c r="Y246" s="1">
        <v>5</v>
      </c>
      <c r="Z246" s="1">
        <v>5</v>
      </c>
      <c r="AA246" s="1">
        <v>5</v>
      </c>
      <c r="AB246" s="1">
        <v>5</v>
      </c>
      <c r="AC246" s="1">
        <v>5</v>
      </c>
      <c r="AD246" s="1">
        <v>5</v>
      </c>
      <c r="AE246" s="1">
        <v>3</v>
      </c>
      <c r="AF246" s="1">
        <v>4</v>
      </c>
      <c r="AG246" s="1">
        <v>4</v>
      </c>
      <c r="AH246" s="1">
        <v>4</v>
      </c>
      <c r="AI246" s="1">
        <v>5</v>
      </c>
      <c r="AJ246" s="1">
        <v>4</v>
      </c>
      <c r="AK246" s="1">
        <v>5</v>
      </c>
      <c r="AL246" s="1">
        <v>5</v>
      </c>
      <c r="AM246" s="1">
        <v>3</v>
      </c>
      <c r="AN246" s="1">
        <v>5</v>
      </c>
      <c r="AO246" s="1">
        <v>5</v>
      </c>
      <c r="AP246" s="1">
        <v>4</v>
      </c>
      <c r="AQ246" s="1">
        <v>3</v>
      </c>
      <c r="AR246" s="1">
        <v>2</v>
      </c>
      <c r="AS246" s="1">
        <v>2</v>
      </c>
      <c r="AT246" s="1">
        <v>3</v>
      </c>
      <c r="AU246" s="1">
        <v>1</v>
      </c>
      <c r="AV246" s="1">
        <v>3</v>
      </c>
      <c r="AW246" s="1">
        <v>2</v>
      </c>
      <c r="AX246" s="1">
        <v>4</v>
      </c>
      <c r="AY246" s="1">
        <v>2</v>
      </c>
      <c r="AZ246" s="1">
        <v>3</v>
      </c>
      <c r="BA246" s="1">
        <v>5</v>
      </c>
      <c r="BB246" s="1">
        <v>1</v>
      </c>
      <c r="BC246" s="1">
        <v>1</v>
      </c>
      <c r="BD246" s="1">
        <v>5</v>
      </c>
      <c r="BE246" s="1" t="s">
        <v>7209</v>
      </c>
      <c r="BF246" s="1" t="s">
        <v>7210</v>
      </c>
      <c r="BG246" s="1" t="s">
        <v>7211</v>
      </c>
      <c r="BH246" s="1" t="s">
        <v>7212</v>
      </c>
      <c r="BI246" s="1" t="s">
        <v>7213</v>
      </c>
      <c r="BJ246" s="1" t="s">
        <v>7214</v>
      </c>
      <c r="BK246" s="1" t="s">
        <v>7215</v>
      </c>
      <c r="BL246" s="1" t="s">
        <v>7216</v>
      </c>
      <c r="BM246" s="1" t="s">
        <v>7217</v>
      </c>
      <c r="BN246" s="1" t="s">
        <v>7218</v>
      </c>
      <c r="BO246" s="1" t="s">
        <v>7219</v>
      </c>
      <c r="BP246" s="1" t="s">
        <v>7220</v>
      </c>
      <c r="BQ246" s="1" t="s">
        <v>7221</v>
      </c>
      <c r="BR246" s="1" t="s">
        <v>7222</v>
      </c>
      <c r="BS246" s="1" t="s">
        <v>7223</v>
      </c>
      <c r="BT246" s="1" t="s">
        <v>7224</v>
      </c>
      <c r="BU246" s="1" t="s">
        <v>7225</v>
      </c>
      <c r="BV246" s="1" t="s">
        <v>7226</v>
      </c>
      <c r="BX246" s="1" t="s">
        <v>7227</v>
      </c>
      <c r="BY246" s="1" t="s">
        <v>7228</v>
      </c>
      <c r="BZ246" s="1" t="s">
        <v>7229</v>
      </c>
      <c r="CA246" s="1" t="s">
        <v>7230</v>
      </c>
      <c r="CB246" s="1" t="s">
        <v>7231</v>
      </c>
      <c r="CC246" s="1" t="s">
        <v>7232</v>
      </c>
      <c r="CD246" s="1" t="s">
        <v>7233</v>
      </c>
      <c r="CE246" s="1" t="s">
        <v>7234</v>
      </c>
      <c r="CF246" s="1" t="s">
        <v>7235</v>
      </c>
      <c r="CG246" s="1" t="s">
        <v>7236</v>
      </c>
    </row>
    <row r="247" spans="1:85" ht="12.75" x14ac:dyDescent="0.2">
      <c r="A247" s="14">
        <v>42019.861940196759</v>
      </c>
      <c r="B247" s="1">
        <v>3</v>
      </c>
      <c r="C247" s="1">
        <v>5</v>
      </c>
      <c r="D247" s="1">
        <v>3</v>
      </c>
      <c r="E247" s="1">
        <v>3</v>
      </c>
      <c r="F247" s="1">
        <v>5</v>
      </c>
      <c r="G247" s="1">
        <v>5</v>
      </c>
      <c r="H247" s="1">
        <v>5</v>
      </c>
      <c r="I247" s="1">
        <v>5</v>
      </c>
      <c r="J247" s="1">
        <v>5</v>
      </c>
      <c r="K247" s="1">
        <v>5</v>
      </c>
      <c r="L247" s="1">
        <v>4</v>
      </c>
      <c r="M247" s="1">
        <v>4</v>
      </c>
      <c r="N247" s="1">
        <v>5</v>
      </c>
      <c r="O247" s="1">
        <v>4</v>
      </c>
      <c r="P247" s="1">
        <v>5</v>
      </c>
      <c r="Q247" s="1">
        <v>4</v>
      </c>
      <c r="R247" s="1">
        <v>3</v>
      </c>
      <c r="S247" s="1">
        <v>5</v>
      </c>
      <c r="T247" s="1">
        <v>3</v>
      </c>
      <c r="U247" s="1">
        <v>4</v>
      </c>
      <c r="V247" s="1">
        <v>5</v>
      </c>
      <c r="W247" s="1">
        <v>4</v>
      </c>
      <c r="X247" s="1">
        <v>3</v>
      </c>
      <c r="Y247" s="1">
        <v>4</v>
      </c>
      <c r="Z247" s="1">
        <v>4</v>
      </c>
      <c r="AA247" s="1">
        <v>5</v>
      </c>
      <c r="AB247" s="1">
        <v>3</v>
      </c>
      <c r="AC247" s="1">
        <v>3</v>
      </c>
      <c r="AD247" s="1">
        <v>4</v>
      </c>
      <c r="AE247" s="1">
        <v>4</v>
      </c>
      <c r="AF247" s="1">
        <v>4</v>
      </c>
      <c r="AG247" s="1">
        <v>4</v>
      </c>
      <c r="AH247" s="1">
        <v>5</v>
      </c>
      <c r="AI247" s="1">
        <v>4</v>
      </c>
      <c r="AJ247" s="1">
        <v>3</v>
      </c>
      <c r="AK247" s="1">
        <v>5</v>
      </c>
      <c r="AL247" s="1">
        <v>3</v>
      </c>
      <c r="AM247" s="1">
        <v>3</v>
      </c>
      <c r="AN247" s="1">
        <v>5</v>
      </c>
      <c r="AO247" s="1">
        <v>5</v>
      </c>
      <c r="AP247" s="1">
        <v>3</v>
      </c>
      <c r="AQ247" s="1">
        <v>5</v>
      </c>
      <c r="AR247" s="1">
        <v>5</v>
      </c>
      <c r="AS247" s="1">
        <v>5</v>
      </c>
      <c r="AT247" s="1">
        <v>4</v>
      </c>
      <c r="AU247" s="1">
        <v>4</v>
      </c>
      <c r="AV247" s="1">
        <v>5</v>
      </c>
      <c r="AW247" s="1">
        <v>4</v>
      </c>
      <c r="AX247" s="1">
        <v>5</v>
      </c>
      <c r="AY247" s="1">
        <v>5</v>
      </c>
      <c r="AZ247" s="1">
        <v>3</v>
      </c>
      <c r="BA247" s="1">
        <v>5</v>
      </c>
      <c r="BB247" s="1">
        <v>4</v>
      </c>
      <c r="BC247" s="1">
        <v>4</v>
      </c>
      <c r="BD247" s="1">
        <v>5</v>
      </c>
      <c r="BE247" s="1" t="s">
        <v>7237</v>
      </c>
      <c r="BF247" s="1" t="s">
        <v>7238</v>
      </c>
      <c r="BG247" s="1" t="s">
        <v>7239</v>
      </c>
      <c r="BH247" s="1" t="s">
        <v>7240</v>
      </c>
      <c r="BI247" s="1" t="s">
        <v>7241</v>
      </c>
      <c r="BJ247" s="1" t="s">
        <v>7242</v>
      </c>
      <c r="BK247" s="1" t="s">
        <v>7243</v>
      </c>
      <c r="BL247" s="1" t="s">
        <v>7244</v>
      </c>
      <c r="BM247" s="1" t="s">
        <v>7245</v>
      </c>
      <c r="BN247" s="1" t="s">
        <v>7246</v>
      </c>
      <c r="BO247" s="1" t="s">
        <v>7247</v>
      </c>
      <c r="BP247" s="1" t="s">
        <v>7248</v>
      </c>
      <c r="BQ247" s="1" t="s">
        <v>7249</v>
      </c>
      <c r="BR247" s="1" t="s">
        <v>7250</v>
      </c>
      <c r="BS247" s="1" t="s">
        <v>7251</v>
      </c>
      <c r="BT247" s="1" t="s">
        <v>7252</v>
      </c>
      <c r="BU247" s="1" t="s">
        <v>7253</v>
      </c>
      <c r="BV247" s="1" t="s">
        <v>7254</v>
      </c>
      <c r="BW247" s="1" t="s">
        <v>7255</v>
      </c>
      <c r="BX247" s="1" t="s">
        <v>7256</v>
      </c>
      <c r="BY247" s="1" t="s">
        <v>7257</v>
      </c>
      <c r="BZ247" s="1" t="s">
        <v>7258</v>
      </c>
      <c r="CA247" s="1" t="s">
        <v>7259</v>
      </c>
      <c r="CB247" s="1" t="s">
        <v>7260</v>
      </c>
      <c r="CC247" s="1" t="s">
        <v>7261</v>
      </c>
      <c r="CD247" s="1" t="s">
        <v>7262</v>
      </c>
      <c r="CE247" s="1" t="s">
        <v>7263</v>
      </c>
      <c r="CF247" s="1" t="s">
        <v>7264</v>
      </c>
      <c r="CG247" s="1" t="s">
        <v>7265</v>
      </c>
    </row>
    <row r="248" spans="1:85" ht="12.75" x14ac:dyDescent="0.2">
      <c r="A248" s="14">
        <v>42021.84013138889</v>
      </c>
      <c r="B248" s="1">
        <v>2</v>
      </c>
      <c r="C248" s="1">
        <v>5</v>
      </c>
      <c r="D248" s="1">
        <v>4</v>
      </c>
      <c r="E248" s="1">
        <v>5</v>
      </c>
      <c r="F248" s="1">
        <v>5</v>
      </c>
      <c r="G248" s="1">
        <v>5</v>
      </c>
      <c r="H248" s="1">
        <v>4</v>
      </c>
      <c r="I248" s="1">
        <v>3</v>
      </c>
      <c r="J248" s="1">
        <v>1</v>
      </c>
      <c r="K248" s="1">
        <v>5</v>
      </c>
      <c r="L248" s="1">
        <v>4</v>
      </c>
      <c r="M248" s="1">
        <v>2</v>
      </c>
      <c r="N248" s="1">
        <v>4</v>
      </c>
      <c r="O248" s="1">
        <v>5</v>
      </c>
      <c r="P248" s="1">
        <v>5</v>
      </c>
      <c r="Q248" s="1">
        <v>4</v>
      </c>
      <c r="R248" s="1">
        <v>4</v>
      </c>
      <c r="S248" s="1">
        <v>5</v>
      </c>
      <c r="T248" s="1">
        <v>3</v>
      </c>
      <c r="U248" s="1">
        <v>4</v>
      </c>
      <c r="V248" s="1">
        <v>5</v>
      </c>
      <c r="W248" s="1">
        <v>2</v>
      </c>
      <c r="X248" s="1">
        <v>4</v>
      </c>
      <c r="Y248" s="1">
        <v>4</v>
      </c>
      <c r="Z248" s="1">
        <v>5</v>
      </c>
      <c r="AA248" s="1">
        <v>4</v>
      </c>
      <c r="AB248" s="1">
        <v>3</v>
      </c>
      <c r="AC248" s="1">
        <v>1</v>
      </c>
      <c r="AD248" s="1">
        <v>5</v>
      </c>
      <c r="AE248" s="1">
        <v>3</v>
      </c>
      <c r="AF248" s="1">
        <v>4</v>
      </c>
      <c r="AG248" s="1">
        <v>5</v>
      </c>
      <c r="AH248" s="1">
        <v>5</v>
      </c>
      <c r="AI248" s="1">
        <v>1</v>
      </c>
      <c r="AJ248" s="1">
        <v>2</v>
      </c>
      <c r="AK248" s="1">
        <v>5</v>
      </c>
      <c r="AL248" s="1">
        <v>3</v>
      </c>
      <c r="AM248" s="1">
        <v>5</v>
      </c>
      <c r="AN248" s="1">
        <v>5</v>
      </c>
      <c r="AO248" s="1">
        <v>5</v>
      </c>
      <c r="AP248" s="1">
        <v>4</v>
      </c>
      <c r="AQ248" s="1">
        <v>4</v>
      </c>
      <c r="AR248" s="1">
        <v>1</v>
      </c>
      <c r="AS248" s="1">
        <v>5</v>
      </c>
      <c r="AT248" s="1">
        <v>3</v>
      </c>
      <c r="AU248" s="1">
        <v>3</v>
      </c>
      <c r="AV248" s="1">
        <v>3</v>
      </c>
      <c r="AW248" s="1">
        <v>5</v>
      </c>
      <c r="AX248" s="1">
        <v>5</v>
      </c>
      <c r="AY248" s="1">
        <v>4</v>
      </c>
      <c r="AZ248" s="1">
        <v>3</v>
      </c>
      <c r="BA248" s="1">
        <v>5</v>
      </c>
      <c r="BB248" s="1">
        <v>3</v>
      </c>
      <c r="BC248" s="1">
        <v>4</v>
      </c>
      <c r="BD248" s="1">
        <v>4</v>
      </c>
      <c r="BE248" s="1" t="s">
        <v>7266</v>
      </c>
      <c r="BF248" s="1" t="s">
        <v>7267</v>
      </c>
      <c r="BG248" s="1" t="s">
        <v>7268</v>
      </c>
      <c r="BH248" s="1" t="s">
        <v>7269</v>
      </c>
      <c r="BI248" s="1" t="s">
        <v>7270</v>
      </c>
      <c r="BJ248" s="1" t="s">
        <v>7271</v>
      </c>
      <c r="BK248" s="1" t="s">
        <v>7272</v>
      </c>
      <c r="BL248" s="1" t="s">
        <v>7273</v>
      </c>
      <c r="BM248" s="1" t="s">
        <v>7274</v>
      </c>
      <c r="BN248" s="1" t="s">
        <v>7275</v>
      </c>
      <c r="BO248" s="1" t="s">
        <v>7276</v>
      </c>
      <c r="BP248" s="1" t="s">
        <v>7277</v>
      </c>
      <c r="BQ248" s="1" t="s">
        <v>7278</v>
      </c>
      <c r="BR248" s="1" t="s">
        <v>7279</v>
      </c>
      <c r="BS248" s="1" t="s">
        <v>7280</v>
      </c>
      <c r="BT248" s="1" t="s">
        <v>7281</v>
      </c>
      <c r="BU248" s="1" t="s">
        <v>7282</v>
      </c>
      <c r="BV248" s="1" t="s">
        <v>7283</v>
      </c>
      <c r="BW248" s="1" t="s">
        <v>7284</v>
      </c>
      <c r="BX248" s="1" t="s">
        <v>7285</v>
      </c>
      <c r="BY248" s="1" t="s">
        <v>7286</v>
      </c>
      <c r="BZ248" s="1" t="s">
        <v>7287</v>
      </c>
      <c r="CA248" s="1" t="s">
        <v>7288</v>
      </c>
      <c r="CB248" s="1" t="s">
        <v>7289</v>
      </c>
      <c r="CC248" s="1" t="s">
        <v>7290</v>
      </c>
      <c r="CD248" s="1" t="s">
        <v>7291</v>
      </c>
      <c r="CE248" s="1" t="s">
        <v>7292</v>
      </c>
      <c r="CF248" s="1" t="s">
        <v>7293</v>
      </c>
      <c r="CG248" s="1" t="s">
        <v>7294</v>
      </c>
    </row>
    <row r="249" spans="1:85" ht="12.75" x14ac:dyDescent="0.2">
      <c r="A249" s="14">
        <v>42022.58587476852</v>
      </c>
      <c r="B249" s="1" t="s">
        <v>7295</v>
      </c>
      <c r="C249" s="1">
        <v>5</v>
      </c>
      <c r="D249" s="1" t="s">
        <v>7296</v>
      </c>
      <c r="E249" s="1" t="s">
        <v>7297</v>
      </c>
      <c r="F249" s="1">
        <v>5</v>
      </c>
      <c r="G249" s="1">
        <v>1</v>
      </c>
      <c r="H249" s="1">
        <v>4</v>
      </c>
      <c r="I249" s="1">
        <v>2</v>
      </c>
      <c r="J249" s="1">
        <v>4</v>
      </c>
      <c r="K249" s="1">
        <v>3</v>
      </c>
      <c r="L249" s="1">
        <v>2</v>
      </c>
      <c r="M249" s="1">
        <v>2</v>
      </c>
      <c r="N249" s="1">
        <v>3</v>
      </c>
      <c r="O249" s="1">
        <v>5</v>
      </c>
      <c r="P249" s="1">
        <v>2</v>
      </c>
      <c r="Q249" s="1">
        <v>3</v>
      </c>
      <c r="R249" s="1">
        <v>3</v>
      </c>
      <c r="S249" s="1">
        <v>4</v>
      </c>
      <c r="T249" s="1" t="s">
        <v>7298</v>
      </c>
      <c r="U249" s="1">
        <v>3</v>
      </c>
      <c r="V249" s="1">
        <v>2</v>
      </c>
      <c r="W249" s="1">
        <v>5</v>
      </c>
      <c r="X249" s="1">
        <v>1</v>
      </c>
      <c r="Y249" s="1">
        <v>5</v>
      </c>
      <c r="Z249" s="1">
        <v>2</v>
      </c>
      <c r="AA249" s="1">
        <v>5</v>
      </c>
      <c r="AB249" s="1">
        <v>3</v>
      </c>
      <c r="AC249" s="1">
        <v>1</v>
      </c>
      <c r="AD249" s="1">
        <v>1</v>
      </c>
      <c r="AE249" s="1">
        <v>2</v>
      </c>
      <c r="AF249" s="1">
        <v>1</v>
      </c>
      <c r="AG249" s="1">
        <v>1</v>
      </c>
      <c r="AH249" s="1">
        <v>5</v>
      </c>
      <c r="AI249" s="1">
        <v>1</v>
      </c>
      <c r="AJ249" s="1">
        <v>1</v>
      </c>
      <c r="AK249" s="1">
        <v>5</v>
      </c>
      <c r="AL249" s="1">
        <v>1</v>
      </c>
      <c r="AM249" s="1" t="s">
        <v>7299</v>
      </c>
      <c r="AN249" s="1">
        <v>5</v>
      </c>
      <c r="AO249" s="1">
        <v>2</v>
      </c>
      <c r="AP249" s="1">
        <v>4</v>
      </c>
      <c r="AQ249" s="1">
        <v>4</v>
      </c>
      <c r="AR249" s="1">
        <v>3</v>
      </c>
      <c r="AS249" s="1">
        <v>3</v>
      </c>
      <c r="AT249" s="1">
        <v>2</v>
      </c>
      <c r="AU249" s="1">
        <v>2</v>
      </c>
      <c r="AV249" s="1">
        <v>4</v>
      </c>
      <c r="AW249" s="1">
        <v>5</v>
      </c>
      <c r="AX249" s="1">
        <v>5</v>
      </c>
      <c r="AY249" s="1">
        <v>3</v>
      </c>
      <c r="AZ249" s="1">
        <v>4</v>
      </c>
      <c r="BA249" s="1">
        <v>4</v>
      </c>
      <c r="BB249" s="1">
        <v>2</v>
      </c>
      <c r="BC249" s="1">
        <v>4</v>
      </c>
      <c r="BD249" s="1">
        <v>5</v>
      </c>
      <c r="BE249" s="1" t="s">
        <v>7300</v>
      </c>
      <c r="BF249" s="1" t="s">
        <v>7301</v>
      </c>
      <c r="BG249" s="1" t="s">
        <v>7302</v>
      </c>
      <c r="BH249" s="1" t="s">
        <v>7303</v>
      </c>
      <c r="BI249" s="1" t="s">
        <v>7304</v>
      </c>
      <c r="BJ249" s="1" t="s">
        <v>7305</v>
      </c>
      <c r="BK249" s="1" t="s">
        <v>7306</v>
      </c>
      <c r="BL249" s="1" t="s">
        <v>7307</v>
      </c>
      <c r="BM249" s="1" t="s">
        <v>7308</v>
      </c>
      <c r="BN249" s="1" t="s">
        <v>7309</v>
      </c>
      <c r="BO249" s="1" t="s">
        <v>7310</v>
      </c>
      <c r="BP249" s="1" t="s">
        <v>7311</v>
      </c>
      <c r="BQ249" s="1" t="s">
        <v>7312</v>
      </c>
      <c r="BR249" s="1" t="s">
        <v>7313</v>
      </c>
      <c r="BS249" s="1" t="s">
        <v>7314</v>
      </c>
      <c r="BT249" s="1" t="s">
        <v>7315</v>
      </c>
      <c r="BU249" s="1" t="s">
        <v>7316</v>
      </c>
      <c r="BY249" s="1" t="s">
        <v>7317</v>
      </c>
      <c r="BZ249" s="1" t="s">
        <v>7318</v>
      </c>
      <c r="CA249" s="1" t="s">
        <v>7319</v>
      </c>
      <c r="CB249" s="1" t="s">
        <v>7320</v>
      </c>
      <c r="CC249" s="1" t="s">
        <v>7321</v>
      </c>
      <c r="CD249" s="1" t="s">
        <v>7322</v>
      </c>
      <c r="CE249" s="1" t="s">
        <v>7323</v>
      </c>
      <c r="CF249" s="1" t="s">
        <v>7324</v>
      </c>
      <c r="CG249" s="1" t="s">
        <v>7325</v>
      </c>
    </row>
    <row r="250" spans="1:85" ht="12.75" x14ac:dyDescent="0.2">
      <c r="A250" s="14">
        <v>42022.635286377314</v>
      </c>
      <c r="B250" s="1">
        <v>3</v>
      </c>
      <c r="C250" s="1">
        <v>1</v>
      </c>
      <c r="D250" s="1">
        <v>1</v>
      </c>
      <c r="E250" s="1">
        <v>1</v>
      </c>
      <c r="F250" s="1">
        <v>1</v>
      </c>
      <c r="G250" s="1">
        <v>2</v>
      </c>
      <c r="H250" s="1">
        <v>4</v>
      </c>
      <c r="I250" s="1">
        <v>4</v>
      </c>
      <c r="J250" s="1">
        <v>4</v>
      </c>
      <c r="K250" s="1">
        <v>5</v>
      </c>
      <c r="L250" s="1">
        <v>3</v>
      </c>
      <c r="M250" s="1">
        <v>1</v>
      </c>
      <c r="N250" s="1">
        <v>5</v>
      </c>
      <c r="O250" s="1">
        <v>5</v>
      </c>
      <c r="P250" s="1">
        <v>4</v>
      </c>
      <c r="Q250" s="1">
        <v>4</v>
      </c>
      <c r="R250" s="1">
        <v>5</v>
      </c>
      <c r="S250" s="1">
        <v>4</v>
      </c>
      <c r="T250" s="1">
        <v>2</v>
      </c>
      <c r="U250" s="1">
        <v>5</v>
      </c>
      <c r="V250" s="1">
        <v>4</v>
      </c>
      <c r="W250" s="1">
        <v>4</v>
      </c>
      <c r="X250" s="1" t="s">
        <v>7326</v>
      </c>
      <c r="Y250" s="1">
        <v>4</v>
      </c>
      <c r="Z250" s="1" t="s">
        <v>7327</v>
      </c>
      <c r="AA250" s="1">
        <v>4</v>
      </c>
      <c r="AB250" s="1" t="s">
        <v>7328</v>
      </c>
      <c r="AC250" s="1" t="s">
        <v>7329</v>
      </c>
      <c r="AD250" s="1" t="s">
        <v>7330</v>
      </c>
      <c r="AE250" s="1" t="s">
        <v>7331</v>
      </c>
      <c r="AF250" s="1" t="s">
        <v>7332</v>
      </c>
      <c r="AG250" s="1" t="s">
        <v>7333</v>
      </c>
      <c r="AH250" s="1">
        <v>4</v>
      </c>
      <c r="AI250" s="1">
        <v>4</v>
      </c>
      <c r="AJ250" s="1">
        <v>3</v>
      </c>
      <c r="AK250" s="1">
        <v>3</v>
      </c>
      <c r="AL250" s="1">
        <v>1</v>
      </c>
      <c r="AM250" s="1">
        <v>1</v>
      </c>
      <c r="AN250" s="1">
        <v>1</v>
      </c>
      <c r="AO250" s="1">
        <v>1</v>
      </c>
      <c r="AP250" s="1">
        <v>3</v>
      </c>
      <c r="AQ250" s="1">
        <v>4</v>
      </c>
      <c r="AR250" s="1">
        <v>4</v>
      </c>
      <c r="AS250" s="1">
        <v>5</v>
      </c>
      <c r="AT250" s="1">
        <v>3</v>
      </c>
      <c r="AU250" s="1">
        <v>1</v>
      </c>
      <c r="AV250" s="1">
        <v>4</v>
      </c>
      <c r="AW250" s="1">
        <v>4</v>
      </c>
      <c r="AX250" s="1">
        <v>3</v>
      </c>
      <c r="AY250" s="1">
        <v>5</v>
      </c>
      <c r="AZ250" s="1">
        <v>4</v>
      </c>
      <c r="BA250" s="1">
        <v>3</v>
      </c>
      <c r="BB250" s="1">
        <v>3</v>
      </c>
      <c r="BC250" s="1">
        <v>3</v>
      </c>
      <c r="BD250" s="1">
        <v>2</v>
      </c>
      <c r="BE250" s="1" t="s">
        <v>7334</v>
      </c>
      <c r="BF250" s="1" t="s">
        <v>7335</v>
      </c>
      <c r="BG250" s="1" t="s">
        <v>7336</v>
      </c>
      <c r="BH250" s="1" t="s">
        <v>7337</v>
      </c>
      <c r="BI250" s="1" t="s">
        <v>7338</v>
      </c>
      <c r="BJ250" s="1" t="s">
        <v>7339</v>
      </c>
      <c r="BK250" s="1" t="s">
        <v>7340</v>
      </c>
      <c r="BL250" s="1" t="s">
        <v>7341</v>
      </c>
      <c r="BM250" s="1" t="s">
        <v>7342</v>
      </c>
      <c r="BN250" s="1" t="s">
        <v>7343</v>
      </c>
      <c r="BO250" s="1" t="s">
        <v>7344</v>
      </c>
      <c r="BP250" s="1" t="s">
        <v>7345</v>
      </c>
      <c r="BQ250" s="1" t="s">
        <v>7346</v>
      </c>
      <c r="BR250" s="1" t="s">
        <v>7347</v>
      </c>
      <c r="BS250" s="1" t="s">
        <v>7348</v>
      </c>
      <c r="BT250" s="1" t="s">
        <v>7349</v>
      </c>
      <c r="BU250" s="1" t="s">
        <v>7350</v>
      </c>
      <c r="BY250" s="1" t="s">
        <v>7351</v>
      </c>
      <c r="BZ250" s="1" t="s">
        <v>7352</v>
      </c>
      <c r="CA250" s="1" t="s">
        <v>7353</v>
      </c>
      <c r="CB250" s="1" t="s">
        <v>7354</v>
      </c>
      <c r="CC250" s="1" t="s">
        <v>7355</v>
      </c>
      <c r="CD250" s="1" t="s">
        <v>7356</v>
      </c>
      <c r="CE250" s="1" t="s">
        <v>7357</v>
      </c>
      <c r="CF250" s="1" t="s">
        <v>7358</v>
      </c>
      <c r="CG250" s="1" t="s">
        <v>7359</v>
      </c>
    </row>
    <row r="251" spans="1:85" ht="12.75" x14ac:dyDescent="0.2">
      <c r="A251" s="14">
        <v>42023.385288668986</v>
      </c>
      <c r="B251" s="1">
        <v>1</v>
      </c>
      <c r="C251" s="1">
        <v>1</v>
      </c>
      <c r="D251" s="1">
        <v>1</v>
      </c>
      <c r="E251" s="1" t="s">
        <v>7360</v>
      </c>
      <c r="F251" s="1">
        <v>5</v>
      </c>
      <c r="G251" s="1">
        <v>2</v>
      </c>
      <c r="H251" s="1">
        <v>4</v>
      </c>
      <c r="I251" s="1">
        <v>4</v>
      </c>
      <c r="J251" s="1">
        <v>4</v>
      </c>
      <c r="K251" s="1">
        <v>3</v>
      </c>
      <c r="L251" s="1">
        <v>3</v>
      </c>
      <c r="M251" s="1">
        <v>4</v>
      </c>
      <c r="N251" s="1">
        <v>2</v>
      </c>
      <c r="O251" s="1">
        <v>4</v>
      </c>
      <c r="P251" s="1">
        <v>2</v>
      </c>
      <c r="Q251" s="1">
        <v>5</v>
      </c>
      <c r="R251" s="1">
        <v>4</v>
      </c>
      <c r="S251" s="1">
        <v>3</v>
      </c>
      <c r="T251" s="1">
        <v>1</v>
      </c>
      <c r="U251" s="1">
        <v>5</v>
      </c>
      <c r="V251" s="1">
        <v>4</v>
      </c>
      <c r="W251" s="1">
        <v>4</v>
      </c>
      <c r="X251" s="1">
        <v>3</v>
      </c>
      <c r="Y251" s="1">
        <v>5</v>
      </c>
      <c r="Z251" s="1">
        <v>4</v>
      </c>
      <c r="AA251" s="1">
        <v>4</v>
      </c>
      <c r="AB251" s="1">
        <v>4</v>
      </c>
      <c r="AC251" s="1">
        <v>3</v>
      </c>
      <c r="AD251" s="1">
        <v>3</v>
      </c>
      <c r="AE251" s="1" t="s">
        <v>7361</v>
      </c>
      <c r="AF251" s="1">
        <v>4</v>
      </c>
      <c r="AG251" s="1">
        <v>4</v>
      </c>
      <c r="AH251" s="1">
        <v>4</v>
      </c>
      <c r="AI251" s="1">
        <v>4</v>
      </c>
      <c r="AJ251" s="1">
        <v>3</v>
      </c>
      <c r="AK251" s="1">
        <v>3</v>
      </c>
      <c r="AL251" s="1">
        <v>1</v>
      </c>
      <c r="AM251" s="1" t="s">
        <v>7362</v>
      </c>
      <c r="AN251" s="1">
        <v>5</v>
      </c>
      <c r="AO251" s="1">
        <v>4</v>
      </c>
      <c r="AP251" s="1">
        <v>4</v>
      </c>
      <c r="AQ251" s="1">
        <v>4</v>
      </c>
      <c r="AR251" s="1">
        <v>4</v>
      </c>
      <c r="AS251" s="1">
        <v>4</v>
      </c>
      <c r="AT251" s="1">
        <v>4</v>
      </c>
      <c r="AU251" s="1">
        <v>4</v>
      </c>
      <c r="AV251" s="1">
        <v>1</v>
      </c>
      <c r="AW251" s="1">
        <v>3</v>
      </c>
      <c r="AX251" s="1">
        <v>2</v>
      </c>
      <c r="AY251" s="1">
        <v>5</v>
      </c>
      <c r="AZ251" s="1">
        <v>4</v>
      </c>
      <c r="BA251" s="1">
        <v>4</v>
      </c>
      <c r="BB251" s="1">
        <v>1</v>
      </c>
      <c r="BC251" s="1">
        <v>5</v>
      </c>
      <c r="BD251" s="1">
        <v>4</v>
      </c>
      <c r="BE251" s="1" t="s">
        <v>7363</v>
      </c>
      <c r="BF251" s="1" t="s">
        <v>7364</v>
      </c>
      <c r="BG251" s="1" t="s">
        <v>7365</v>
      </c>
      <c r="BH251" s="1" t="s">
        <v>7366</v>
      </c>
      <c r="BI251" s="1" t="s">
        <v>7367</v>
      </c>
      <c r="BJ251" s="1" t="s">
        <v>7368</v>
      </c>
      <c r="BK251" s="1" t="s">
        <v>7369</v>
      </c>
      <c r="BL251" s="1" t="s">
        <v>7370</v>
      </c>
      <c r="BM251" s="1" t="s">
        <v>7371</v>
      </c>
      <c r="BN251" s="1" t="s">
        <v>7372</v>
      </c>
      <c r="BO251" s="1" t="s">
        <v>7373</v>
      </c>
      <c r="BP251" s="1" t="s">
        <v>7374</v>
      </c>
      <c r="BQ251" s="1" t="s">
        <v>7375</v>
      </c>
      <c r="BR251" s="1" t="s">
        <v>7376</v>
      </c>
      <c r="BS251" s="1" t="s">
        <v>7377</v>
      </c>
      <c r="BT251" s="1" t="s">
        <v>7378</v>
      </c>
      <c r="BU251" s="1" t="s">
        <v>7379</v>
      </c>
      <c r="BV251" s="1" t="s">
        <v>7380</v>
      </c>
      <c r="BW251" s="1" t="s">
        <v>7381</v>
      </c>
      <c r="BX251" s="1" t="s">
        <v>7382</v>
      </c>
      <c r="BY251" s="1" t="s">
        <v>7383</v>
      </c>
      <c r="BZ251" s="1" t="s">
        <v>7384</v>
      </c>
      <c r="CA251" s="1" t="s">
        <v>7385</v>
      </c>
      <c r="CB251" s="1" t="s">
        <v>7386</v>
      </c>
      <c r="CC251" s="1" t="s">
        <v>7387</v>
      </c>
      <c r="CD251" s="1" t="s">
        <v>7388</v>
      </c>
      <c r="CE251" s="1" t="s">
        <v>7389</v>
      </c>
      <c r="CF251" s="1" t="s">
        <v>7390</v>
      </c>
      <c r="CG251" s="1" t="s">
        <v>7391</v>
      </c>
    </row>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zoomScale="80" zoomScaleNormal="80" workbookViewId="0">
      <selection activeCell="A4" sqref="A4"/>
    </sheetView>
  </sheetViews>
  <sheetFormatPr defaultRowHeight="12.75" x14ac:dyDescent="0.2"/>
  <cols>
    <col min="2" max="2" width="84.85546875" customWidth="1"/>
    <col min="12" max="12" width="28.42578125" customWidth="1"/>
  </cols>
  <sheetData>
    <row r="1" spans="1:20" ht="17.25" x14ac:dyDescent="0.2">
      <c r="A1" s="9" t="str">
        <f>"'Form responses'!"</f>
        <v>'Form responses'!</v>
      </c>
      <c r="B1" s="7" t="s">
        <v>7400</v>
      </c>
      <c r="C1" s="6"/>
      <c r="D1" s="6"/>
    </row>
    <row r="2" spans="1:20" ht="17.25" x14ac:dyDescent="0.2">
      <c r="A2" s="6" t="s">
        <v>7420</v>
      </c>
      <c r="B2" s="7"/>
      <c r="C2" s="6"/>
      <c r="D2" s="6">
        <v>5</v>
      </c>
      <c r="E2">
        <v>4</v>
      </c>
      <c r="F2">
        <v>3</v>
      </c>
      <c r="G2">
        <v>2</v>
      </c>
      <c r="H2">
        <v>1</v>
      </c>
      <c r="I2" t="s">
        <v>118</v>
      </c>
      <c r="M2" s="6" t="s">
        <v>7423</v>
      </c>
      <c r="N2" s="6" t="s">
        <v>7424</v>
      </c>
      <c r="O2" s="6" t="s">
        <v>7421</v>
      </c>
      <c r="P2" s="6" t="s">
        <v>7421</v>
      </c>
      <c r="Q2" s="6" t="s">
        <v>7427</v>
      </c>
      <c r="R2" s="6" t="s">
        <v>7425</v>
      </c>
      <c r="S2" t="s">
        <v>118</v>
      </c>
      <c r="T2" s="6" t="s">
        <v>7426</v>
      </c>
    </row>
    <row r="3" spans="1:20" x14ac:dyDescent="0.2">
      <c r="A3" s="6" t="s">
        <v>7862</v>
      </c>
      <c r="B3" t="str">
        <f t="shared" ref="B3:B23" ca="1" si="0">INDIRECT($A$1&amp;A3&amp;"1")</f>
        <v>1. How important have the following been to your work over the past year? [One-to-One Device initiatives]</v>
      </c>
      <c r="D3">
        <f t="shared" ref="D3:I12" ca="1" si="1">COUNTIF(INDIRECT($A$1&amp;$A3&amp;":"&amp;$A3),D$2)</f>
        <v>7</v>
      </c>
      <c r="E3">
        <f t="shared" ca="1" si="1"/>
        <v>11</v>
      </c>
      <c r="F3">
        <f t="shared" ca="1" si="1"/>
        <v>31</v>
      </c>
      <c r="G3">
        <f t="shared" ca="1" si="1"/>
        <v>46</v>
      </c>
      <c r="H3">
        <f t="shared" ca="1" si="1"/>
        <v>62</v>
      </c>
      <c r="I3">
        <f t="shared" ca="1" si="1"/>
        <v>39</v>
      </c>
      <c r="J3">
        <f t="shared" ref="J3:J23" ca="1" si="2">SUM(D3:I3)</f>
        <v>196</v>
      </c>
      <c r="L3" t="str">
        <f t="shared" ref="L3:L23" ca="1" si="3">MID(B3,FIND("[",B3)+1,LEN(B3)-FIND("[",B3)-1)</f>
        <v>One-to-One Device initiatives</v>
      </c>
      <c r="M3" s="2">
        <f t="shared" ref="M3:M23" ca="1" si="4">D3/$J3</f>
        <v>3.5714285714285712E-2</v>
      </c>
      <c r="N3" s="2">
        <f t="shared" ref="N3:N23" ca="1" si="5">E3/$J3</f>
        <v>5.6122448979591837E-2</v>
      </c>
      <c r="O3" s="2">
        <f t="shared" ref="O3:O23" ca="1" si="6">F3/$J3/2</f>
        <v>7.9081632653061229E-2</v>
      </c>
      <c r="P3" s="2">
        <f t="shared" ref="P3:P23" ca="1" si="7">-O3</f>
        <v>-7.9081632653061229E-2</v>
      </c>
      <c r="Q3" s="2">
        <f t="shared" ref="Q3:Q23" ca="1" si="8">-G3/$J3</f>
        <v>-0.23469387755102042</v>
      </c>
      <c r="R3" s="2">
        <f t="shared" ref="R3:R23" ca="1" si="9">-H3/$J3</f>
        <v>-0.31632653061224492</v>
      </c>
      <c r="S3" s="2">
        <f t="shared" ref="S3:S23" ca="1" si="10">I3/$J3</f>
        <v>0.19897959183673469</v>
      </c>
      <c r="T3" s="8">
        <f t="shared" ref="T3:T23" ca="1" si="11">M3+N3</f>
        <v>9.1836734693877542E-2</v>
      </c>
    </row>
    <row r="4" spans="1:20" x14ac:dyDescent="0.2">
      <c r="A4" s="6" t="s">
        <v>7418</v>
      </c>
      <c r="B4" t="str">
        <f t="shared" ca="1" si="0"/>
        <v>1. How important have the following been to your work over the past year? [Game based learning]</v>
      </c>
      <c r="D4">
        <f t="shared" ca="1" si="1"/>
        <v>13</v>
      </c>
      <c r="E4">
        <f t="shared" ca="1" si="1"/>
        <v>15</v>
      </c>
      <c r="F4">
        <f t="shared" ca="1" si="1"/>
        <v>40</v>
      </c>
      <c r="G4">
        <f t="shared" ca="1" si="1"/>
        <v>51</v>
      </c>
      <c r="H4">
        <f t="shared" ca="1" si="1"/>
        <v>72</v>
      </c>
      <c r="I4">
        <f t="shared" ca="1" si="1"/>
        <v>5</v>
      </c>
      <c r="J4">
        <f t="shared" ca="1" si="2"/>
        <v>196</v>
      </c>
      <c r="L4" t="str">
        <f t="shared" ca="1" si="3"/>
        <v>Game based learning</v>
      </c>
      <c r="M4" s="2">
        <f t="shared" ca="1" si="4"/>
        <v>6.6326530612244902E-2</v>
      </c>
      <c r="N4" s="2">
        <f t="shared" ca="1" si="5"/>
        <v>7.6530612244897961E-2</v>
      </c>
      <c r="O4" s="2">
        <f t="shared" ca="1" si="6"/>
        <v>0.10204081632653061</v>
      </c>
      <c r="P4" s="2">
        <f t="shared" ca="1" si="7"/>
        <v>-0.10204081632653061</v>
      </c>
      <c r="Q4" s="2">
        <f t="shared" ca="1" si="8"/>
        <v>-0.26020408163265307</v>
      </c>
      <c r="R4" s="2">
        <f t="shared" ca="1" si="9"/>
        <v>-0.36734693877551022</v>
      </c>
      <c r="S4" s="2">
        <f t="shared" ca="1" si="10"/>
        <v>2.5510204081632654E-2</v>
      </c>
      <c r="T4" s="8">
        <f t="shared" ca="1" si="11"/>
        <v>0.14285714285714285</v>
      </c>
    </row>
    <row r="5" spans="1:20" x14ac:dyDescent="0.2">
      <c r="A5" s="6" t="s">
        <v>7405</v>
      </c>
      <c r="B5" t="str">
        <f t="shared" ca="1" si="0"/>
        <v>1. How important have the following been to your work over the past year? [Digital and Open Badges]</v>
      </c>
      <c r="D5">
        <f t="shared" ca="1" si="1"/>
        <v>12</v>
      </c>
      <c r="E5">
        <f t="shared" ca="1" si="1"/>
        <v>17</v>
      </c>
      <c r="F5">
        <f t="shared" ca="1" si="1"/>
        <v>42</v>
      </c>
      <c r="G5">
        <f t="shared" ca="1" si="1"/>
        <v>35</v>
      </c>
      <c r="H5">
        <f t="shared" ca="1" si="1"/>
        <v>76</v>
      </c>
      <c r="I5">
        <f t="shared" ca="1" si="1"/>
        <v>14</v>
      </c>
      <c r="J5">
        <f t="shared" ca="1" si="2"/>
        <v>196</v>
      </c>
      <c r="L5" t="str">
        <f t="shared" ca="1" si="3"/>
        <v>Digital and Open Badges</v>
      </c>
      <c r="M5" s="2">
        <f t="shared" ca="1" si="4"/>
        <v>6.1224489795918366E-2</v>
      </c>
      <c r="N5" s="2">
        <f t="shared" ca="1" si="5"/>
        <v>8.673469387755102E-2</v>
      </c>
      <c r="O5" s="2">
        <f t="shared" ca="1" si="6"/>
        <v>0.10714285714285714</v>
      </c>
      <c r="P5" s="2">
        <f t="shared" ca="1" si="7"/>
        <v>-0.10714285714285714</v>
      </c>
      <c r="Q5" s="2">
        <f t="shared" ca="1" si="8"/>
        <v>-0.17857142857142858</v>
      </c>
      <c r="R5" s="2">
        <f t="shared" ca="1" si="9"/>
        <v>-0.38775510204081631</v>
      </c>
      <c r="S5" s="2">
        <f t="shared" ca="1" si="10"/>
        <v>7.1428571428571425E-2</v>
      </c>
      <c r="T5" s="8">
        <f t="shared" ca="1" si="11"/>
        <v>0.14795918367346939</v>
      </c>
    </row>
    <row r="6" spans="1:20" x14ac:dyDescent="0.2">
      <c r="A6" s="6" t="s">
        <v>7413</v>
      </c>
      <c r="B6" t="str">
        <f t="shared" ca="1" si="0"/>
        <v>1. How important have the following been to your work over the past year? [Wikis]</v>
      </c>
      <c r="D6">
        <f t="shared" ca="1" si="1"/>
        <v>8</v>
      </c>
      <c r="E6">
        <f t="shared" ca="1" si="1"/>
        <v>26</v>
      </c>
      <c r="F6">
        <f t="shared" ca="1" si="1"/>
        <v>49</v>
      </c>
      <c r="G6">
        <f t="shared" ca="1" si="1"/>
        <v>46</v>
      </c>
      <c r="H6">
        <f t="shared" ca="1" si="1"/>
        <v>57</v>
      </c>
      <c r="I6">
        <f t="shared" ca="1" si="1"/>
        <v>10</v>
      </c>
      <c r="J6">
        <f t="shared" ca="1" si="2"/>
        <v>196</v>
      </c>
      <c r="L6" t="str">
        <f t="shared" ca="1" si="3"/>
        <v>Wikis</v>
      </c>
      <c r="M6" s="2">
        <f t="shared" ca="1" si="4"/>
        <v>4.0816326530612242E-2</v>
      </c>
      <c r="N6" s="2">
        <f t="shared" ca="1" si="5"/>
        <v>0.1326530612244898</v>
      </c>
      <c r="O6" s="2">
        <f t="shared" ca="1" si="6"/>
        <v>0.125</v>
      </c>
      <c r="P6" s="2">
        <f t="shared" ca="1" si="7"/>
        <v>-0.125</v>
      </c>
      <c r="Q6" s="2">
        <f t="shared" ca="1" si="8"/>
        <v>-0.23469387755102042</v>
      </c>
      <c r="R6" s="2">
        <f t="shared" ca="1" si="9"/>
        <v>-0.29081632653061223</v>
      </c>
      <c r="S6" s="2">
        <f t="shared" ca="1" si="10"/>
        <v>5.1020408163265307E-2</v>
      </c>
      <c r="T6" s="8">
        <f t="shared" ca="1" si="11"/>
        <v>0.17346938775510204</v>
      </c>
    </row>
    <row r="7" spans="1:20" x14ac:dyDescent="0.2">
      <c r="A7" s="6" t="s">
        <v>7401</v>
      </c>
      <c r="B7" t="str">
        <f t="shared" ca="1" si="0"/>
        <v>1. How important have the following been to your work over the past year? [Assistive technologies]</v>
      </c>
      <c r="D7">
        <f t="shared" ca="1" si="1"/>
        <v>9</v>
      </c>
      <c r="E7">
        <f t="shared" ca="1" si="1"/>
        <v>26</v>
      </c>
      <c r="F7">
        <f t="shared" ca="1" si="1"/>
        <v>49</v>
      </c>
      <c r="G7">
        <f t="shared" ca="1" si="1"/>
        <v>41</v>
      </c>
      <c r="H7">
        <f t="shared" ca="1" si="1"/>
        <v>57</v>
      </c>
      <c r="I7">
        <f t="shared" ca="1" si="1"/>
        <v>14</v>
      </c>
      <c r="J7">
        <f t="shared" ca="1" si="2"/>
        <v>196</v>
      </c>
      <c r="L7" t="str">
        <f t="shared" ca="1" si="3"/>
        <v>Assistive technologies</v>
      </c>
      <c r="M7" s="2">
        <f t="shared" ca="1" si="4"/>
        <v>4.5918367346938778E-2</v>
      </c>
      <c r="N7" s="2">
        <f t="shared" ca="1" si="5"/>
        <v>0.1326530612244898</v>
      </c>
      <c r="O7" s="2">
        <f t="shared" ca="1" si="6"/>
        <v>0.125</v>
      </c>
      <c r="P7" s="2">
        <f t="shared" ca="1" si="7"/>
        <v>-0.125</v>
      </c>
      <c r="Q7" s="2">
        <f t="shared" ca="1" si="8"/>
        <v>-0.20918367346938777</v>
      </c>
      <c r="R7" s="2">
        <f t="shared" ca="1" si="9"/>
        <v>-0.29081632653061223</v>
      </c>
      <c r="S7" s="2">
        <f t="shared" ca="1" si="10"/>
        <v>7.1428571428571425E-2</v>
      </c>
      <c r="T7" s="8">
        <f t="shared" ca="1" si="11"/>
        <v>0.17857142857142858</v>
      </c>
    </row>
    <row r="8" spans="1:20" x14ac:dyDescent="0.2">
      <c r="A8" s="6" t="s">
        <v>7419</v>
      </c>
      <c r="B8" t="str">
        <f t="shared" ca="1" si="0"/>
        <v>1. How important have the following been to your work over the past year? [MOOCs, SPOCs, TOOCs etc]</v>
      </c>
      <c r="D8">
        <f t="shared" ca="1" si="1"/>
        <v>32</v>
      </c>
      <c r="E8">
        <f t="shared" ca="1" si="1"/>
        <v>26</v>
      </c>
      <c r="F8">
        <f t="shared" ca="1" si="1"/>
        <v>43</v>
      </c>
      <c r="G8">
        <f t="shared" ca="1" si="1"/>
        <v>41</v>
      </c>
      <c r="H8">
        <f t="shared" ca="1" si="1"/>
        <v>45</v>
      </c>
      <c r="I8">
        <f t="shared" ca="1" si="1"/>
        <v>9</v>
      </c>
      <c r="J8">
        <f t="shared" ca="1" si="2"/>
        <v>196</v>
      </c>
      <c r="L8" t="str">
        <f t="shared" ca="1" si="3"/>
        <v>MOOCs, SPOCs, TOOCs etc</v>
      </c>
      <c r="M8" s="2">
        <f t="shared" ca="1" si="4"/>
        <v>0.16326530612244897</v>
      </c>
      <c r="N8" s="2">
        <f t="shared" ca="1" si="5"/>
        <v>0.1326530612244898</v>
      </c>
      <c r="O8" s="2">
        <f t="shared" ca="1" si="6"/>
        <v>0.10969387755102041</v>
      </c>
      <c r="P8" s="2">
        <f t="shared" ca="1" si="7"/>
        <v>-0.10969387755102041</v>
      </c>
      <c r="Q8" s="2">
        <f t="shared" ca="1" si="8"/>
        <v>-0.20918367346938777</v>
      </c>
      <c r="R8" s="2">
        <f t="shared" ca="1" si="9"/>
        <v>-0.22959183673469388</v>
      </c>
      <c r="S8" s="2">
        <f t="shared" ca="1" si="10"/>
        <v>4.5918367346938778E-2</v>
      </c>
      <c r="T8" s="8">
        <f t="shared" ca="1" si="11"/>
        <v>0.29591836734693877</v>
      </c>
    </row>
    <row r="9" spans="1:20" x14ac:dyDescent="0.2">
      <c r="A9" s="6" t="s">
        <v>7410</v>
      </c>
      <c r="B9" t="str">
        <f t="shared" ca="1" si="0"/>
        <v>1. How important have the following been to your work over the past year? [Digital repositories]</v>
      </c>
      <c r="D9">
        <f t="shared" ca="1" si="1"/>
        <v>32</v>
      </c>
      <c r="E9">
        <f t="shared" ca="1" si="1"/>
        <v>33</v>
      </c>
      <c r="F9">
        <f t="shared" ca="1" si="1"/>
        <v>47</v>
      </c>
      <c r="G9">
        <f t="shared" ca="1" si="1"/>
        <v>42</v>
      </c>
      <c r="H9">
        <f t="shared" ca="1" si="1"/>
        <v>36</v>
      </c>
      <c r="I9">
        <f t="shared" ca="1" si="1"/>
        <v>6</v>
      </c>
      <c r="J9">
        <f t="shared" ca="1" si="2"/>
        <v>196</v>
      </c>
      <c r="L9" t="str">
        <f t="shared" ca="1" si="3"/>
        <v>Digital repositories</v>
      </c>
      <c r="M9" s="2">
        <f t="shared" ca="1" si="4"/>
        <v>0.16326530612244897</v>
      </c>
      <c r="N9" s="2">
        <f t="shared" ca="1" si="5"/>
        <v>0.1683673469387755</v>
      </c>
      <c r="O9" s="2">
        <f t="shared" ca="1" si="6"/>
        <v>0.11989795918367346</v>
      </c>
      <c r="P9" s="2">
        <f t="shared" ca="1" si="7"/>
        <v>-0.11989795918367346</v>
      </c>
      <c r="Q9" s="2">
        <f t="shared" ca="1" si="8"/>
        <v>-0.21428571428571427</v>
      </c>
      <c r="R9" s="2">
        <f t="shared" ca="1" si="9"/>
        <v>-0.18367346938775511</v>
      </c>
      <c r="S9" s="2">
        <f t="shared" ca="1" si="10"/>
        <v>3.0612244897959183E-2</v>
      </c>
      <c r="T9" s="8">
        <f t="shared" ca="1" si="11"/>
        <v>0.33163265306122447</v>
      </c>
    </row>
    <row r="10" spans="1:20" x14ac:dyDescent="0.2">
      <c r="A10" s="6" t="s">
        <v>7404</v>
      </c>
      <c r="B10" t="str">
        <f t="shared" ca="1" si="0"/>
        <v>1. How important have the following been to your work over the past year? [ePortfolios]</v>
      </c>
      <c r="D10">
        <f t="shared" ca="1" si="1"/>
        <v>32</v>
      </c>
      <c r="E10">
        <f t="shared" ca="1" si="1"/>
        <v>37</v>
      </c>
      <c r="F10">
        <f t="shared" ca="1" si="1"/>
        <v>43</v>
      </c>
      <c r="G10">
        <f t="shared" ca="1" si="1"/>
        <v>43</v>
      </c>
      <c r="H10">
        <f t="shared" ca="1" si="1"/>
        <v>37</v>
      </c>
      <c r="I10">
        <f t="shared" ca="1" si="1"/>
        <v>4</v>
      </c>
      <c r="J10">
        <f t="shared" ca="1" si="2"/>
        <v>196</v>
      </c>
      <c r="L10" t="str">
        <f t="shared" ca="1" si="3"/>
        <v>ePortfolios</v>
      </c>
      <c r="M10" s="2">
        <f t="shared" ca="1" si="4"/>
        <v>0.16326530612244897</v>
      </c>
      <c r="N10" s="2">
        <f t="shared" ca="1" si="5"/>
        <v>0.18877551020408162</v>
      </c>
      <c r="O10" s="2">
        <f t="shared" ca="1" si="6"/>
        <v>0.10969387755102041</v>
      </c>
      <c r="P10" s="2">
        <f t="shared" ca="1" si="7"/>
        <v>-0.10969387755102041</v>
      </c>
      <c r="Q10" s="2">
        <f t="shared" ca="1" si="8"/>
        <v>-0.21938775510204081</v>
      </c>
      <c r="R10" s="2">
        <f t="shared" ca="1" si="9"/>
        <v>-0.18877551020408162</v>
      </c>
      <c r="S10" s="2">
        <f t="shared" ca="1" si="10"/>
        <v>2.0408163265306121E-2</v>
      </c>
      <c r="T10" s="8">
        <f t="shared" ca="1" si="11"/>
        <v>0.35204081632653061</v>
      </c>
    </row>
    <row r="11" spans="1:20" x14ac:dyDescent="0.2">
      <c r="A11" s="6" t="s">
        <v>7411</v>
      </c>
      <c r="B11" t="str">
        <f t="shared" ca="1" si="0"/>
        <v>1. How important have the following been to your work over the past year? [Open Education (Practices, Policy &amp; Resources)]</v>
      </c>
      <c r="D11">
        <f t="shared" ca="1" si="1"/>
        <v>30</v>
      </c>
      <c r="E11">
        <f t="shared" ca="1" si="1"/>
        <v>40</v>
      </c>
      <c r="F11">
        <f t="shared" ca="1" si="1"/>
        <v>46</v>
      </c>
      <c r="G11">
        <f t="shared" ca="1" si="1"/>
        <v>47</v>
      </c>
      <c r="H11">
        <f t="shared" ca="1" si="1"/>
        <v>31</v>
      </c>
      <c r="I11">
        <f t="shared" ca="1" si="1"/>
        <v>2</v>
      </c>
      <c r="J11">
        <f t="shared" ca="1" si="2"/>
        <v>196</v>
      </c>
      <c r="L11" t="str">
        <f t="shared" ca="1" si="3"/>
        <v>Open Education (Practices, Policy &amp; Resources)</v>
      </c>
      <c r="M11" s="2">
        <f t="shared" ca="1" si="4"/>
        <v>0.15306122448979592</v>
      </c>
      <c r="N11" s="2">
        <f t="shared" ca="1" si="5"/>
        <v>0.20408163265306123</v>
      </c>
      <c r="O11" s="2">
        <f t="shared" ca="1" si="6"/>
        <v>0.11734693877551021</v>
      </c>
      <c r="P11" s="2">
        <f t="shared" ca="1" si="7"/>
        <v>-0.11734693877551021</v>
      </c>
      <c r="Q11" s="2">
        <f t="shared" ca="1" si="8"/>
        <v>-0.23979591836734693</v>
      </c>
      <c r="R11" s="2">
        <f t="shared" ca="1" si="9"/>
        <v>-0.15816326530612246</v>
      </c>
      <c r="S11" s="2">
        <f t="shared" ca="1" si="10"/>
        <v>1.020408163265306E-2</v>
      </c>
      <c r="T11" s="8">
        <f t="shared" ca="1" si="11"/>
        <v>0.35714285714285715</v>
      </c>
    </row>
    <row r="12" spans="1:20" x14ac:dyDescent="0.2">
      <c r="A12" s="6" t="s">
        <v>8126</v>
      </c>
      <c r="B12" t="str">
        <f t="shared" ca="1" si="0"/>
        <v>1. How important have the following been to your work over the past year? [Bring Your Own Device (BYOD) initiatives]</v>
      </c>
      <c r="D12">
        <f t="shared" ca="1" si="1"/>
        <v>25</v>
      </c>
      <c r="E12">
        <f t="shared" ca="1" si="1"/>
        <v>49</v>
      </c>
      <c r="F12">
        <f t="shared" ca="1" si="1"/>
        <v>43</v>
      </c>
      <c r="G12">
        <f t="shared" ca="1" si="1"/>
        <v>31</v>
      </c>
      <c r="H12">
        <f t="shared" ca="1" si="1"/>
        <v>41</v>
      </c>
      <c r="I12">
        <f t="shared" ca="1" si="1"/>
        <v>7</v>
      </c>
      <c r="J12">
        <f t="shared" ca="1" si="2"/>
        <v>196</v>
      </c>
      <c r="L12" t="str">
        <f t="shared" ca="1" si="3"/>
        <v>Bring Your Own Device (BYOD) initiatives</v>
      </c>
      <c r="M12" s="2">
        <f t="shared" ca="1" si="4"/>
        <v>0.12755102040816327</v>
      </c>
      <c r="N12" s="2">
        <f t="shared" ca="1" si="5"/>
        <v>0.25</v>
      </c>
      <c r="O12" s="2">
        <f t="shared" ca="1" si="6"/>
        <v>0.10969387755102041</v>
      </c>
      <c r="P12" s="2">
        <f t="shared" ca="1" si="7"/>
        <v>-0.10969387755102041</v>
      </c>
      <c r="Q12" s="2">
        <f t="shared" ca="1" si="8"/>
        <v>-0.15816326530612246</v>
      </c>
      <c r="R12" s="2">
        <f t="shared" ca="1" si="9"/>
        <v>-0.20918367346938777</v>
      </c>
      <c r="S12" s="2">
        <f t="shared" ca="1" si="10"/>
        <v>3.5714285714285712E-2</v>
      </c>
      <c r="T12" s="8">
        <f t="shared" ca="1" si="11"/>
        <v>0.37755102040816324</v>
      </c>
    </row>
    <row r="13" spans="1:20" x14ac:dyDescent="0.2">
      <c r="A13" s="6" t="s">
        <v>7407</v>
      </c>
      <c r="B13" t="str">
        <f t="shared" ca="1" si="0"/>
        <v>1. How important have the following been to your work over the past year? [Lecture capture tools]</v>
      </c>
      <c r="D13">
        <f t="shared" ref="D13:I23" ca="1" si="12">COUNTIF(INDIRECT($A$1&amp;$A13&amp;":"&amp;$A13),D$2)</f>
        <v>46</v>
      </c>
      <c r="E13">
        <f t="shared" ca="1" si="12"/>
        <v>32</v>
      </c>
      <c r="F13">
        <f t="shared" ca="1" si="12"/>
        <v>34</v>
      </c>
      <c r="G13">
        <f t="shared" ca="1" si="12"/>
        <v>38</v>
      </c>
      <c r="H13">
        <f t="shared" ca="1" si="12"/>
        <v>40</v>
      </c>
      <c r="I13">
        <f t="shared" ca="1" si="12"/>
        <v>6</v>
      </c>
      <c r="J13">
        <f t="shared" ca="1" si="2"/>
        <v>196</v>
      </c>
      <c r="L13" t="str">
        <f t="shared" ca="1" si="3"/>
        <v>Lecture capture tools</v>
      </c>
      <c r="M13" s="2">
        <f t="shared" ca="1" si="4"/>
        <v>0.23469387755102042</v>
      </c>
      <c r="N13" s="2">
        <f t="shared" ca="1" si="5"/>
        <v>0.16326530612244897</v>
      </c>
      <c r="O13" s="2">
        <f t="shared" ca="1" si="6"/>
        <v>8.673469387755102E-2</v>
      </c>
      <c r="P13" s="2">
        <f t="shared" ca="1" si="7"/>
        <v>-8.673469387755102E-2</v>
      </c>
      <c r="Q13" s="2">
        <f t="shared" ca="1" si="8"/>
        <v>-0.19387755102040816</v>
      </c>
      <c r="R13" s="2">
        <f t="shared" ca="1" si="9"/>
        <v>-0.20408163265306123</v>
      </c>
      <c r="S13" s="2">
        <f t="shared" ca="1" si="10"/>
        <v>3.0612244897959183E-2</v>
      </c>
      <c r="T13" s="8">
        <f t="shared" ca="1" si="11"/>
        <v>0.39795918367346939</v>
      </c>
    </row>
    <row r="14" spans="1:20" x14ac:dyDescent="0.2">
      <c r="A14" s="6" t="s">
        <v>7412</v>
      </c>
      <c r="B14" t="str">
        <f t="shared" ca="1" si="0"/>
        <v>1. How important have the following been to your work over the past year? [Data and Analytics (incl Learning analytics)]</v>
      </c>
      <c r="D14">
        <f t="shared" ca="1" si="12"/>
        <v>30</v>
      </c>
      <c r="E14">
        <f t="shared" ca="1" si="12"/>
        <v>49</v>
      </c>
      <c r="F14">
        <f t="shared" ca="1" si="12"/>
        <v>51</v>
      </c>
      <c r="G14">
        <f t="shared" ca="1" si="12"/>
        <v>31</v>
      </c>
      <c r="H14">
        <f t="shared" ca="1" si="12"/>
        <v>28</v>
      </c>
      <c r="I14">
        <f t="shared" ca="1" si="12"/>
        <v>7</v>
      </c>
      <c r="J14">
        <f t="shared" ca="1" si="2"/>
        <v>196</v>
      </c>
      <c r="L14" t="str">
        <f t="shared" ca="1" si="3"/>
        <v>Data and Analytics (incl Learning analytics)</v>
      </c>
      <c r="M14" s="2">
        <f t="shared" ca="1" si="4"/>
        <v>0.15306122448979592</v>
      </c>
      <c r="N14" s="2">
        <f t="shared" ca="1" si="5"/>
        <v>0.25</v>
      </c>
      <c r="O14" s="2">
        <f t="shared" ca="1" si="6"/>
        <v>0.13010204081632654</v>
      </c>
      <c r="P14" s="2">
        <f t="shared" ca="1" si="7"/>
        <v>-0.13010204081632654</v>
      </c>
      <c r="Q14" s="2">
        <f t="shared" ca="1" si="8"/>
        <v>-0.15816326530612246</v>
      </c>
      <c r="R14" s="2">
        <f t="shared" ca="1" si="9"/>
        <v>-0.14285714285714285</v>
      </c>
      <c r="S14" s="2">
        <f t="shared" ca="1" si="10"/>
        <v>3.5714285714285712E-2</v>
      </c>
      <c r="T14" s="8">
        <f t="shared" ca="1" si="11"/>
        <v>0.40306122448979592</v>
      </c>
    </row>
    <row r="15" spans="1:20" x14ac:dyDescent="0.2">
      <c r="A15" s="6" t="s">
        <v>7417</v>
      </c>
      <c r="B15" t="str">
        <f t="shared" ca="1" si="0"/>
        <v>1. How important have the following been to your work over the past year? [Blogs]</v>
      </c>
      <c r="D15">
        <f t="shared" ca="1" si="12"/>
        <v>33</v>
      </c>
      <c r="E15">
        <f t="shared" ca="1" si="12"/>
        <v>52</v>
      </c>
      <c r="F15">
        <f t="shared" ca="1" si="12"/>
        <v>51</v>
      </c>
      <c r="G15">
        <f t="shared" ca="1" si="12"/>
        <v>34</v>
      </c>
      <c r="H15">
        <f t="shared" ca="1" si="12"/>
        <v>22</v>
      </c>
      <c r="I15">
        <f t="shared" ca="1" si="12"/>
        <v>4</v>
      </c>
      <c r="J15">
        <f t="shared" ca="1" si="2"/>
        <v>196</v>
      </c>
      <c r="L15" t="str">
        <f t="shared" ca="1" si="3"/>
        <v>Blogs</v>
      </c>
      <c r="M15" s="2">
        <f t="shared" ca="1" si="4"/>
        <v>0.1683673469387755</v>
      </c>
      <c r="N15" s="2">
        <f t="shared" ca="1" si="5"/>
        <v>0.26530612244897961</v>
      </c>
      <c r="O15" s="2">
        <f t="shared" ca="1" si="6"/>
        <v>0.13010204081632654</v>
      </c>
      <c r="P15" s="2">
        <f t="shared" ca="1" si="7"/>
        <v>-0.13010204081632654</v>
      </c>
      <c r="Q15" s="2">
        <f t="shared" ca="1" si="8"/>
        <v>-0.17346938775510204</v>
      </c>
      <c r="R15" s="2">
        <f t="shared" ca="1" si="9"/>
        <v>-0.11224489795918367</v>
      </c>
      <c r="S15" s="2">
        <f t="shared" ca="1" si="10"/>
        <v>2.0408163265306121E-2</v>
      </c>
      <c r="T15" s="8">
        <f t="shared" ca="1" si="11"/>
        <v>0.43367346938775508</v>
      </c>
    </row>
    <row r="16" spans="1:20" x14ac:dyDescent="0.2">
      <c r="A16" s="6" t="s">
        <v>7409</v>
      </c>
      <c r="B16" t="str">
        <f t="shared" ca="1" si="0"/>
        <v>1. How important have the following been to your work over the past year? [Screencasting]</v>
      </c>
      <c r="D16">
        <f t="shared" ca="1" si="12"/>
        <v>32</v>
      </c>
      <c r="E16">
        <f t="shared" ca="1" si="12"/>
        <v>57</v>
      </c>
      <c r="F16">
        <f t="shared" ca="1" si="12"/>
        <v>51</v>
      </c>
      <c r="G16">
        <f t="shared" ca="1" si="12"/>
        <v>29</v>
      </c>
      <c r="H16">
        <f t="shared" ca="1" si="12"/>
        <v>21</v>
      </c>
      <c r="I16">
        <f t="shared" ca="1" si="12"/>
        <v>6</v>
      </c>
      <c r="J16">
        <f t="shared" ca="1" si="2"/>
        <v>196</v>
      </c>
      <c r="L16" t="str">
        <f t="shared" ca="1" si="3"/>
        <v>Screencasting</v>
      </c>
      <c r="M16" s="2">
        <f t="shared" ca="1" si="4"/>
        <v>0.16326530612244897</v>
      </c>
      <c r="N16" s="2">
        <f t="shared" ca="1" si="5"/>
        <v>0.29081632653061223</v>
      </c>
      <c r="O16" s="2">
        <f t="shared" ca="1" si="6"/>
        <v>0.13010204081632654</v>
      </c>
      <c r="P16" s="2">
        <f t="shared" ca="1" si="7"/>
        <v>-0.13010204081632654</v>
      </c>
      <c r="Q16" s="2">
        <f t="shared" ca="1" si="8"/>
        <v>-0.14795918367346939</v>
      </c>
      <c r="R16" s="2">
        <f t="shared" ca="1" si="9"/>
        <v>-0.10714285714285714</v>
      </c>
      <c r="S16" s="2">
        <f t="shared" ca="1" si="10"/>
        <v>3.0612244897959183E-2</v>
      </c>
      <c r="T16" s="8">
        <f t="shared" ca="1" si="11"/>
        <v>0.45408163265306123</v>
      </c>
    </row>
    <row r="17" spans="1:20" x14ac:dyDescent="0.2">
      <c r="A17" s="6" t="s">
        <v>7416</v>
      </c>
      <c r="B17" t="str">
        <f t="shared" ca="1" si="0"/>
        <v>1. How important have the following been to your work over the past year? [Collaborative tools (e.g.  Google Apps or Office365)]</v>
      </c>
      <c r="D17">
        <f t="shared" ca="1" si="12"/>
        <v>58</v>
      </c>
      <c r="E17">
        <f t="shared" ca="1" si="12"/>
        <v>44</v>
      </c>
      <c r="F17">
        <f t="shared" ca="1" si="12"/>
        <v>49</v>
      </c>
      <c r="G17">
        <f t="shared" ca="1" si="12"/>
        <v>24</v>
      </c>
      <c r="H17">
        <f t="shared" ca="1" si="12"/>
        <v>18</v>
      </c>
      <c r="I17">
        <f t="shared" ca="1" si="12"/>
        <v>3</v>
      </c>
      <c r="J17">
        <f t="shared" ca="1" si="2"/>
        <v>196</v>
      </c>
      <c r="L17" t="str">
        <f t="shared" ca="1" si="3"/>
        <v>Collaborative tools (e.g.  Google Apps or Office365)</v>
      </c>
      <c r="M17" s="2">
        <f t="shared" ca="1" si="4"/>
        <v>0.29591836734693877</v>
      </c>
      <c r="N17" s="2">
        <f t="shared" ca="1" si="5"/>
        <v>0.22448979591836735</v>
      </c>
      <c r="O17" s="2">
        <f t="shared" ca="1" si="6"/>
        <v>0.125</v>
      </c>
      <c r="P17" s="2">
        <f t="shared" ca="1" si="7"/>
        <v>-0.125</v>
      </c>
      <c r="Q17" s="2">
        <f t="shared" ca="1" si="8"/>
        <v>-0.12244897959183673</v>
      </c>
      <c r="R17" s="2">
        <f t="shared" ca="1" si="9"/>
        <v>-9.1836734693877556E-2</v>
      </c>
      <c r="S17" s="2">
        <f t="shared" ca="1" si="10"/>
        <v>1.5306122448979591E-2</v>
      </c>
      <c r="T17" s="8">
        <f t="shared" ca="1" si="11"/>
        <v>0.52040816326530615</v>
      </c>
    </row>
    <row r="18" spans="1:20" x14ac:dyDescent="0.2">
      <c r="A18" s="6" t="s">
        <v>7408</v>
      </c>
      <c r="B18" t="str">
        <f t="shared" ca="1" si="0"/>
        <v>1. How important have the following been to your work over the past year? [Media production (e.g. podcasting, video interviews)]</v>
      </c>
      <c r="D18">
        <f t="shared" ca="1" si="12"/>
        <v>47</v>
      </c>
      <c r="E18">
        <f t="shared" ca="1" si="12"/>
        <v>56</v>
      </c>
      <c r="F18">
        <f t="shared" ca="1" si="12"/>
        <v>41</v>
      </c>
      <c r="G18">
        <f t="shared" ca="1" si="12"/>
        <v>36</v>
      </c>
      <c r="H18">
        <f t="shared" ca="1" si="12"/>
        <v>13</v>
      </c>
      <c r="I18">
        <f t="shared" ca="1" si="12"/>
        <v>3</v>
      </c>
      <c r="J18">
        <f t="shared" ca="1" si="2"/>
        <v>196</v>
      </c>
      <c r="L18" t="str">
        <f t="shared" ca="1" si="3"/>
        <v>Media production (e.g. podcasting, video interviews)</v>
      </c>
      <c r="M18" s="2">
        <f t="shared" ca="1" si="4"/>
        <v>0.23979591836734693</v>
      </c>
      <c r="N18" s="2">
        <f t="shared" ca="1" si="5"/>
        <v>0.2857142857142857</v>
      </c>
      <c r="O18" s="2">
        <f t="shared" ca="1" si="6"/>
        <v>0.10459183673469388</v>
      </c>
      <c r="P18" s="2">
        <f t="shared" ca="1" si="7"/>
        <v>-0.10459183673469388</v>
      </c>
      <c r="Q18" s="2">
        <f t="shared" ca="1" si="8"/>
        <v>-0.18367346938775511</v>
      </c>
      <c r="R18" s="2">
        <f t="shared" ca="1" si="9"/>
        <v>-6.6326530612244902E-2</v>
      </c>
      <c r="S18" s="2">
        <f t="shared" ca="1" si="10"/>
        <v>1.5306122448979591E-2</v>
      </c>
      <c r="T18" s="8">
        <f t="shared" ca="1" si="11"/>
        <v>0.52551020408163263</v>
      </c>
    </row>
    <row r="19" spans="1:20" x14ac:dyDescent="0.2">
      <c r="A19" s="6" t="s">
        <v>7414</v>
      </c>
      <c r="B19" t="str">
        <f t="shared" ca="1" si="0"/>
        <v>1. How important have the following been to your work over the past year? [Social networking (e.g. Twitter, Facebook Google+)]</v>
      </c>
      <c r="D19">
        <f t="shared" ca="1" si="12"/>
        <v>58</v>
      </c>
      <c r="E19">
        <f t="shared" ca="1" si="12"/>
        <v>46</v>
      </c>
      <c r="F19">
        <f t="shared" ca="1" si="12"/>
        <v>42</v>
      </c>
      <c r="G19">
        <f t="shared" ca="1" si="12"/>
        <v>29</v>
      </c>
      <c r="H19">
        <f t="shared" ca="1" si="12"/>
        <v>17</v>
      </c>
      <c r="I19">
        <f t="shared" ca="1" si="12"/>
        <v>4</v>
      </c>
      <c r="J19">
        <f t="shared" ca="1" si="2"/>
        <v>196</v>
      </c>
      <c r="L19" t="str">
        <f t="shared" ca="1" si="3"/>
        <v>Social networking (e.g. Twitter, Facebook Google+)</v>
      </c>
      <c r="M19" s="2">
        <f t="shared" ca="1" si="4"/>
        <v>0.29591836734693877</v>
      </c>
      <c r="N19" s="2">
        <f t="shared" ca="1" si="5"/>
        <v>0.23469387755102042</v>
      </c>
      <c r="O19" s="2">
        <f t="shared" ca="1" si="6"/>
        <v>0.10714285714285714</v>
      </c>
      <c r="P19" s="2">
        <f t="shared" ca="1" si="7"/>
        <v>-0.10714285714285714</v>
      </c>
      <c r="Q19" s="2">
        <f t="shared" ca="1" si="8"/>
        <v>-0.14795918367346939</v>
      </c>
      <c r="R19" s="2">
        <f t="shared" ca="1" si="9"/>
        <v>-8.673469387755102E-2</v>
      </c>
      <c r="S19" s="2">
        <f t="shared" ca="1" si="10"/>
        <v>2.0408163265306121E-2</v>
      </c>
      <c r="T19" s="8">
        <f t="shared" ca="1" si="11"/>
        <v>0.53061224489795922</v>
      </c>
    </row>
    <row r="20" spans="1:20" x14ac:dyDescent="0.2">
      <c r="A20" s="6" t="s">
        <v>7403</v>
      </c>
      <c r="B20" t="str">
        <f t="shared" ca="1" si="0"/>
        <v>1. How important have the following been to your work over the past year? [Plagiarism detection ]</v>
      </c>
      <c r="D20">
        <f t="shared" ca="1" si="12"/>
        <v>61</v>
      </c>
      <c r="E20">
        <f t="shared" ca="1" si="12"/>
        <v>43</v>
      </c>
      <c r="F20">
        <f t="shared" ca="1" si="12"/>
        <v>22</v>
      </c>
      <c r="G20">
        <f t="shared" ca="1" si="12"/>
        <v>27</v>
      </c>
      <c r="H20">
        <f t="shared" ca="1" si="12"/>
        <v>37</v>
      </c>
      <c r="I20">
        <f t="shared" ca="1" si="12"/>
        <v>6</v>
      </c>
      <c r="J20">
        <f t="shared" ca="1" si="2"/>
        <v>196</v>
      </c>
      <c r="L20" t="str">
        <f t="shared" ca="1" si="3"/>
        <v xml:space="preserve">Plagiarism detection </v>
      </c>
      <c r="M20" s="2">
        <f t="shared" ca="1" si="4"/>
        <v>0.31122448979591838</v>
      </c>
      <c r="N20" s="2">
        <f t="shared" ca="1" si="5"/>
        <v>0.21938775510204081</v>
      </c>
      <c r="O20" s="2">
        <f t="shared" ca="1" si="6"/>
        <v>5.6122448979591837E-2</v>
      </c>
      <c r="P20" s="2">
        <f t="shared" ca="1" si="7"/>
        <v>-5.6122448979591837E-2</v>
      </c>
      <c r="Q20" s="2">
        <f t="shared" ca="1" si="8"/>
        <v>-0.13775510204081631</v>
      </c>
      <c r="R20" s="2">
        <f t="shared" ca="1" si="9"/>
        <v>-0.18877551020408162</v>
      </c>
      <c r="S20" s="2">
        <f t="shared" ca="1" si="10"/>
        <v>3.0612244897959183E-2</v>
      </c>
      <c r="T20" s="8">
        <f t="shared" ca="1" si="11"/>
        <v>0.53061224489795922</v>
      </c>
    </row>
    <row r="21" spans="1:20" x14ac:dyDescent="0.2">
      <c r="A21" s="6" t="s">
        <v>7415</v>
      </c>
      <c r="B21" t="str">
        <f t="shared" ca="1" si="0"/>
        <v>1. How important have the following been to your work over the past year? [Web conferencing/virtual classroom software]</v>
      </c>
      <c r="D21">
        <f t="shared" ca="1" si="12"/>
        <v>46</v>
      </c>
      <c r="E21">
        <f t="shared" ca="1" si="12"/>
        <v>64</v>
      </c>
      <c r="F21">
        <f t="shared" ca="1" si="12"/>
        <v>46</v>
      </c>
      <c r="G21">
        <f t="shared" ca="1" si="12"/>
        <v>23</v>
      </c>
      <c r="H21">
        <f t="shared" ca="1" si="12"/>
        <v>14</v>
      </c>
      <c r="I21">
        <f t="shared" ca="1" si="12"/>
        <v>3</v>
      </c>
      <c r="J21">
        <f t="shared" ca="1" si="2"/>
        <v>196</v>
      </c>
      <c r="L21" t="str">
        <f t="shared" ca="1" si="3"/>
        <v>Web conferencing/virtual classroom software</v>
      </c>
      <c r="M21" s="2">
        <f t="shared" ca="1" si="4"/>
        <v>0.23469387755102042</v>
      </c>
      <c r="N21" s="2">
        <f t="shared" ca="1" si="5"/>
        <v>0.32653061224489793</v>
      </c>
      <c r="O21" s="2">
        <f t="shared" ca="1" si="6"/>
        <v>0.11734693877551021</v>
      </c>
      <c r="P21" s="2">
        <f t="shared" ca="1" si="7"/>
        <v>-0.11734693877551021</v>
      </c>
      <c r="Q21" s="2">
        <f t="shared" ca="1" si="8"/>
        <v>-0.11734693877551021</v>
      </c>
      <c r="R21" s="2">
        <f t="shared" ca="1" si="9"/>
        <v>-7.1428571428571425E-2</v>
      </c>
      <c r="S21" s="2">
        <f t="shared" ca="1" si="10"/>
        <v>1.5306122448979591E-2</v>
      </c>
      <c r="T21" s="8">
        <f t="shared" ca="1" si="11"/>
        <v>0.56122448979591832</v>
      </c>
    </row>
    <row r="22" spans="1:20" x14ac:dyDescent="0.2">
      <c r="A22" s="6" t="s">
        <v>7402</v>
      </c>
      <c r="B22" t="str">
        <f t="shared" ca="1" si="0"/>
        <v>1. How important have the following been to your work over the past year? [Electronic assessment, submission &amp; feedback tools]</v>
      </c>
      <c r="D22">
        <f t="shared" ca="1" si="12"/>
        <v>96</v>
      </c>
      <c r="E22">
        <f t="shared" ca="1" si="12"/>
        <v>40</v>
      </c>
      <c r="F22">
        <f t="shared" ca="1" si="12"/>
        <v>29</v>
      </c>
      <c r="G22">
        <f t="shared" ca="1" si="12"/>
        <v>8</v>
      </c>
      <c r="H22">
        <f t="shared" ca="1" si="12"/>
        <v>20</v>
      </c>
      <c r="I22">
        <f t="shared" ca="1" si="12"/>
        <v>3</v>
      </c>
      <c r="J22">
        <f t="shared" ca="1" si="2"/>
        <v>196</v>
      </c>
      <c r="L22" t="str">
        <f t="shared" ca="1" si="3"/>
        <v>Electronic assessment, submission &amp; feedback tools</v>
      </c>
      <c r="M22" s="2">
        <f t="shared" ca="1" si="4"/>
        <v>0.48979591836734693</v>
      </c>
      <c r="N22" s="2">
        <f t="shared" ca="1" si="5"/>
        <v>0.20408163265306123</v>
      </c>
      <c r="O22" s="2">
        <f t="shared" ca="1" si="6"/>
        <v>7.3979591836734693E-2</v>
      </c>
      <c r="P22" s="2">
        <f t="shared" ca="1" si="7"/>
        <v>-7.3979591836734693E-2</v>
      </c>
      <c r="Q22" s="2">
        <f t="shared" ca="1" si="8"/>
        <v>-4.0816326530612242E-2</v>
      </c>
      <c r="R22" s="2">
        <f t="shared" ca="1" si="9"/>
        <v>-0.10204081632653061</v>
      </c>
      <c r="S22" s="2">
        <f t="shared" ca="1" si="10"/>
        <v>1.5306122448979591E-2</v>
      </c>
      <c r="T22" s="8">
        <f t="shared" ca="1" si="11"/>
        <v>0.69387755102040816</v>
      </c>
    </row>
    <row r="23" spans="1:20" x14ac:dyDescent="0.2">
      <c r="A23" s="6" t="s">
        <v>7406</v>
      </c>
      <c r="B23" t="str">
        <f t="shared" ca="1" si="0"/>
        <v>1. How important have the following been to your work over the past year? [Content Management Systems and VLEs]</v>
      </c>
      <c r="D23">
        <f t="shared" ca="1" si="12"/>
        <v>112</v>
      </c>
      <c r="E23">
        <f t="shared" ca="1" si="12"/>
        <v>47</v>
      </c>
      <c r="F23">
        <f t="shared" ca="1" si="12"/>
        <v>27</v>
      </c>
      <c r="G23">
        <f t="shared" ca="1" si="12"/>
        <v>6</v>
      </c>
      <c r="H23">
        <f t="shared" ca="1" si="12"/>
        <v>2</v>
      </c>
      <c r="I23">
        <f t="shared" ca="1" si="12"/>
        <v>2</v>
      </c>
      <c r="J23">
        <f t="shared" ca="1" si="2"/>
        <v>196</v>
      </c>
      <c r="L23" t="str">
        <f t="shared" ca="1" si="3"/>
        <v>Content Management Systems and VLEs</v>
      </c>
      <c r="M23" s="2">
        <f t="shared" ca="1" si="4"/>
        <v>0.5714285714285714</v>
      </c>
      <c r="N23" s="2">
        <f t="shared" ca="1" si="5"/>
        <v>0.23979591836734693</v>
      </c>
      <c r="O23" s="2">
        <f t="shared" ca="1" si="6"/>
        <v>6.8877551020408156E-2</v>
      </c>
      <c r="P23" s="2">
        <f t="shared" ca="1" si="7"/>
        <v>-6.8877551020408156E-2</v>
      </c>
      <c r="Q23" s="2">
        <f t="shared" ca="1" si="8"/>
        <v>-3.0612244897959183E-2</v>
      </c>
      <c r="R23" s="2">
        <f t="shared" ca="1" si="9"/>
        <v>-1.020408163265306E-2</v>
      </c>
      <c r="S23" s="2">
        <f t="shared" ca="1" si="10"/>
        <v>1.020408163265306E-2</v>
      </c>
      <c r="T23" s="8">
        <f t="shared" ca="1" si="11"/>
        <v>0.81122448979591832</v>
      </c>
    </row>
  </sheetData>
  <sortState ref="A3:T23">
    <sortCondition ref="T3:T23"/>
  </sortState>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zoomScale="90" zoomScaleNormal="90" workbookViewId="0">
      <selection activeCell="A4" sqref="A4"/>
    </sheetView>
  </sheetViews>
  <sheetFormatPr defaultRowHeight="12.75" x14ac:dyDescent="0.2"/>
  <cols>
    <col min="2" max="2" width="25.42578125" customWidth="1"/>
    <col min="12" max="12" width="55.7109375" customWidth="1"/>
  </cols>
  <sheetData>
    <row r="1" spans="1:29" ht="17.25" x14ac:dyDescent="0.2">
      <c r="A1" s="9" t="str">
        <f>"'Form responses'!"</f>
        <v>'Form responses'!</v>
      </c>
      <c r="B1" s="7" t="s">
        <v>8031</v>
      </c>
      <c r="C1" s="6"/>
      <c r="D1" s="6"/>
    </row>
    <row r="2" spans="1:29" ht="17.25" x14ac:dyDescent="0.2">
      <c r="A2" s="6" t="s">
        <v>7420</v>
      </c>
      <c r="B2" s="7"/>
      <c r="C2" s="6"/>
      <c r="D2" s="6">
        <v>5</v>
      </c>
      <c r="E2">
        <v>4</v>
      </c>
      <c r="F2">
        <v>3</v>
      </c>
      <c r="G2">
        <v>2</v>
      </c>
      <c r="H2">
        <v>1</v>
      </c>
      <c r="I2" t="s">
        <v>118</v>
      </c>
      <c r="M2" s="6" t="s">
        <v>8018</v>
      </c>
      <c r="N2" s="6" t="s">
        <v>8019</v>
      </c>
      <c r="O2" s="6" t="s">
        <v>8020</v>
      </c>
      <c r="P2" s="6" t="s">
        <v>8021</v>
      </c>
      <c r="Q2" s="6" t="s">
        <v>8022</v>
      </c>
      <c r="R2" s="6" t="s">
        <v>8023</v>
      </c>
      <c r="S2" t="s">
        <v>8024</v>
      </c>
      <c r="T2" s="6" t="s">
        <v>7426</v>
      </c>
      <c r="U2" s="6"/>
      <c r="V2" s="2" t="s">
        <v>8025</v>
      </c>
      <c r="W2" s="2" t="s">
        <v>8026</v>
      </c>
      <c r="X2" s="2" t="s">
        <v>8027</v>
      </c>
      <c r="Y2" s="2" t="s">
        <v>8027</v>
      </c>
      <c r="Z2" s="2" t="s">
        <v>8028</v>
      </c>
      <c r="AA2" s="2" t="s">
        <v>8029</v>
      </c>
      <c r="AB2" s="2" t="s">
        <v>8030</v>
      </c>
      <c r="AC2" s="2" t="s">
        <v>7512</v>
      </c>
    </row>
    <row r="3" spans="1:29" x14ac:dyDescent="0.2">
      <c r="A3" s="6" t="s">
        <v>7862</v>
      </c>
      <c r="B3" t="str">
        <f t="shared" ref="B3:B23" ca="1" si="0">INDIRECT($A$1&amp;A3&amp;"1")</f>
        <v>1. How important have the following been to your work over the past year? [One-to-One Device initiatives]</v>
      </c>
      <c r="D3">
        <f t="shared" ref="D3:I12" ca="1" si="1">COUNTIF(INDIRECT($A$1&amp;$A3&amp;":"&amp;$A3),D$2)</f>
        <v>7</v>
      </c>
      <c r="E3">
        <f t="shared" ca="1" si="1"/>
        <v>11</v>
      </c>
      <c r="F3">
        <f t="shared" ca="1" si="1"/>
        <v>31</v>
      </c>
      <c r="G3">
        <f t="shared" ca="1" si="1"/>
        <v>46</v>
      </c>
      <c r="H3">
        <f t="shared" ca="1" si="1"/>
        <v>62</v>
      </c>
      <c r="I3">
        <f t="shared" ca="1" si="1"/>
        <v>39</v>
      </c>
      <c r="J3">
        <f t="shared" ref="J3:J23" ca="1" si="2">SUM(D3:I3)</f>
        <v>196</v>
      </c>
      <c r="L3" t="str">
        <f t="shared" ref="L3:L23" ca="1" si="3">MID(B3,FIND("[",B3)+1,LEN(B3)-FIND("[",B3)-1)</f>
        <v>One-to-One Device initiatives</v>
      </c>
      <c r="M3" s="2">
        <f t="shared" ref="M3:M23" ca="1" si="4">D3/$J3</f>
        <v>3.5714285714285712E-2</v>
      </c>
      <c r="N3" s="2">
        <f t="shared" ref="N3:N23" ca="1" si="5">E3/$J3</f>
        <v>5.6122448979591837E-2</v>
      </c>
      <c r="O3" s="2">
        <f t="shared" ref="O3:O23" ca="1" si="6">F3/$J3/2</f>
        <v>7.9081632653061229E-2</v>
      </c>
      <c r="P3" s="2">
        <f t="shared" ref="P3:P23" ca="1" si="7">-O3</f>
        <v>-7.9081632653061229E-2</v>
      </c>
      <c r="Q3" s="2">
        <f t="shared" ref="Q3:Q23" ca="1" si="8">-G3/$J3</f>
        <v>-0.23469387755102042</v>
      </c>
      <c r="R3" s="2">
        <f t="shared" ref="R3:R23" ca="1" si="9">-H3/$J3</f>
        <v>-0.31632653061224492</v>
      </c>
      <c r="S3" s="2">
        <f t="shared" ref="S3:S23" ca="1" si="10">I3/$J3</f>
        <v>0.19897959183673469</v>
      </c>
      <c r="T3" s="8">
        <f t="shared" ref="T3:T23" ca="1" si="11">M3+N3</f>
        <v>9.1836734693877542E-2</v>
      </c>
      <c r="U3" s="8"/>
      <c r="V3" s="2"/>
      <c r="W3" s="2"/>
      <c r="X3" s="2"/>
      <c r="Y3" s="2"/>
      <c r="Z3" s="2"/>
      <c r="AA3" s="2"/>
      <c r="AB3" s="2"/>
      <c r="AC3" s="2"/>
    </row>
    <row r="4" spans="1:29" x14ac:dyDescent="0.2">
      <c r="A4" s="6" t="s">
        <v>7418</v>
      </c>
      <c r="B4" t="str">
        <f t="shared" ca="1" si="0"/>
        <v>1. How important have the following been to your work over the past year? [Game based learning]</v>
      </c>
      <c r="D4">
        <f t="shared" ca="1" si="1"/>
        <v>13</v>
      </c>
      <c r="E4">
        <f t="shared" ca="1" si="1"/>
        <v>15</v>
      </c>
      <c r="F4">
        <f t="shared" ca="1" si="1"/>
        <v>40</v>
      </c>
      <c r="G4">
        <f t="shared" ca="1" si="1"/>
        <v>51</v>
      </c>
      <c r="H4">
        <f t="shared" ca="1" si="1"/>
        <v>72</v>
      </c>
      <c r="I4">
        <f t="shared" ca="1" si="1"/>
        <v>5</v>
      </c>
      <c r="J4">
        <f t="shared" ca="1" si="2"/>
        <v>196</v>
      </c>
      <c r="L4" t="str">
        <f t="shared" ca="1" si="3"/>
        <v>Game based learning</v>
      </c>
      <c r="M4" s="2">
        <f t="shared" ca="1" si="4"/>
        <v>6.6326530612244902E-2</v>
      </c>
      <c r="N4" s="2">
        <f t="shared" ca="1" si="5"/>
        <v>7.6530612244897961E-2</v>
      </c>
      <c r="O4" s="2">
        <f t="shared" ca="1" si="6"/>
        <v>0.10204081632653061</v>
      </c>
      <c r="P4" s="2">
        <f t="shared" ca="1" si="7"/>
        <v>-0.10204081632653061</v>
      </c>
      <c r="Q4" s="2">
        <f t="shared" ca="1" si="8"/>
        <v>-0.26020408163265307</v>
      </c>
      <c r="R4" s="2">
        <f t="shared" ca="1" si="9"/>
        <v>-0.36734693877551022</v>
      </c>
      <c r="S4" s="2">
        <f t="shared" ca="1" si="10"/>
        <v>2.5510204081632654E-2</v>
      </c>
      <c r="T4" s="8">
        <f t="shared" ca="1" si="11"/>
        <v>0.14285714285714285</v>
      </c>
      <c r="U4" s="8"/>
      <c r="V4" s="2">
        <f ca="1">M27</f>
        <v>4.8192771084337352E-2</v>
      </c>
      <c r="W4" s="2">
        <f t="shared" ref="W4:AC4" ca="1" si="12">N27</f>
        <v>0.10040160642570281</v>
      </c>
      <c r="X4" s="2">
        <f t="shared" ca="1" si="12"/>
        <v>9.6385542168674704E-2</v>
      </c>
      <c r="Y4" s="2">
        <f t="shared" ca="1" si="12"/>
        <v>-9.6385542168674704E-2</v>
      </c>
      <c r="Z4" s="2">
        <f t="shared" ca="1" si="12"/>
        <v>-0.22489959839357429</v>
      </c>
      <c r="AA4" s="2">
        <f t="shared" ca="1" si="12"/>
        <v>-0.41365461847389556</v>
      </c>
      <c r="AB4" s="2">
        <f t="shared" ca="1" si="12"/>
        <v>2.0080321285140562E-2</v>
      </c>
      <c r="AC4" s="2">
        <f t="shared" ca="1" si="12"/>
        <v>0.14859437751004018</v>
      </c>
    </row>
    <row r="5" spans="1:29" x14ac:dyDescent="0.2">
      <c r="A5" s="6" t="s">
        <v>7405</v>
      </c>
      <c r="B5" t="str">
        <f t="shared" ca="1" si="0"/>
        <v>1. How important have the following been to your work over the past year? [Digital and Open Badges]</v>
      </c>
      <c r="D5">
        <f t="shared" ca="1" si="1"/>
        <v>12</v>
      </c>
      <c r="E5">
        <f t="shared" ca="1" si="1"/>
        <v>17</v>
      </c>
      <c r="F5">
        <f t="shared" ca="1" si="1"/>
        <v>42</v>
      </c>
      <c r="G5">
        <f t="shared" ca="1" si="1"/>
        <v>35</v>
      </c>
      <c r="H5">
        <f t="shared" ca="1" si="1"/>
        <v>76</v>
      </c>
      <c r="I5">
        <f t="shared" ca="1" si="1"/>
        <v>14</v>
      </c>
      <c r="J5">
        <f t="shared" ca="1" si="2"/>
        <v>196</v>
      </c>
      <c r="L5" t="str">
        <f t="shared" ca="1" si="3"/>
        <v>Digital and Open Badges</v>
      </c>
      <c r="M5" s="2">
        <f t="shared" ca="1" si="4"/>
        <v>6.1224489795918366E-2</v>
      </c>
      <c r="N5" s="2">
        <f t="shared" ca="1" si="5"/>
        <v>8.673469387755102E-2</v>
      </c>
      <c r="O5" s="2">
        <f t="shared" ca="1" si="6"/>
        <v>0.10714285714285714</v>
      </c>
      <c r="P5" s="2">
        <f t="shared" ca="1" si="7"/>
        <v>-0.10714285714285714</v>
      </c>
      <c r="Q5" s="2">
        <f t="shared" ca="1" si="8"/>
        <v>-0.17857142857142858</v>
      </c>
      <c r="R5" s="2">
        <f t="shared" ca="1" si="9"/>
        <v>-0.38775510204081631</v>
      </c>
      <c r="S5" s="2">
        <f t="shared" ca="1" si="10"/>
        <v>7.1428571428571425E-2</v>
      </c>
      <c r="T5" s="8">
        <f t="shared" ca="1" si="11"/>
        <v>0.14795918367346939</v>
      </c>
      <c r="U5" s="8"/>
      <c r="V5" s="2">
        <f ca="1">M28</f>
        <v>6.0240963855421686E-2</v>
      </c>
      <c r="W5" s="2">
        <f t="shared" ref="W5:AC5" ca="1" si="13">N28</f>
        <v>0.15261044176706828</v>
      </c>
      <c r="X5" s="2">
        <f t="shared" ca="1" si="13"/>
        <v>0.10642570281124498</v>
      </c>
      <c r="Y5" s="2">
        <f t="shared" ca="1" si="13"/>
        <v>-0.10642570281124498</v>
      </c>
      <c r="Z5" s="2">
        <f t="shared" ca="1" si="13"/>
        <v>-0.18875502008032127</v>
      </c>
      <c r="AA5" s="2">
        <f t="shared" ca="1" si="13"/>
        <v>-0.34136546184738958</v>
      </c>
      <c r="AB5" s="2">
        <f t="shared" ca="1" si="13"/>
        <v>4.4176706827309238E-2</v>
      </c>
      <c r="AC5" s="2">
        <f t="shared" ca="1" si="13"/>
        <v>0.21285140562248997</v>
      </c>
    </row>
    <row r="6" spans="1:29" x14ac:dyDescent="0.2">
      <c r="A6" s="6" t="s">
        <v>7413</v>
      </c>
      <c r="B6" t="str">
        <f t="shared" ca="1" si="0"/>
        <v>1. How important have the following been to your work over the past year? [Wikis]</v>
      </c>
      <c r="D6">
        <f t="shared" ca="1" si="1"/>
        <v>8</v>
      </c>
      <c r="E6">
        <f t="shared" ca="1" si="1"/>
        <v>26</v>
      </c>
      <c r="F6">
        <f t="shared" ca="1" si="1"/>
        <v>49</v>
      </c>
      <c r="G6">
        <f t="shared" ca="1" si="1"/>
        <v>46</v>
      </c>
      <c r="H6">
        <f t="shared" ca="1" si="1"/>
        <v>57</v>
      </c>
      <c r="I6">
        <f t="shared" ca="1" si="1"/>
        <v>10</v>
      </c>
      <c r="J6">
        <f t="shared" ca="1" si="2"/>
        <v>196</v>
      </c>
      <c r="L6" t="str">
        <f t="shared" ca="1" si="3"/>
        <v>Wikis</v>
      </c>
      <c r="M6" s="2">
        <f t="shared" ca="1" si="4"/>
        <v>4.0816326530612242E-2</v>
      </c>
      <c r="N6" s="2">
        <f t="shared" ca="1" si="5"/>
        <v>0.1326530612244898</v>
      </c>
      <c r="O6" s="2">
        <f t="shared" ca="1" si="6"/>
        <v>0.125</v>
      </c>
      <c r="P6" s="2">
        <f t="shared" ca="1" si="7"/>
        <v>-0.125</v>
      </c>
      <c r="Q6" s="2">
        <f t="shared" ca="1" si="8"/>
        <v>-0.23469387755102042</v>
      </c>
      <c r="R6" s="2">
        <f t="shared" ca="1" si="9"/>
        <v>-0.29081632653061223</v>
      </c>
      <c r="S6" s="2">
        <f t="shared" ca="1" si="10"/>
        <v>5.1020408163265307E-2</v>
      </c>
      <c r="T6" s="8">
        <f t="shared" ca="1" si="11"/>
        <v>0.17346938775510204</v>
      </c>
      <c r="U6" s="8"/>
      <c r="V6" s="2">
        <f ca="1">M29</f>
        <v>7.2289156626506021E-2</v>
      </c>
      <c r="W6" s="2">
        <f t="shared" ref="W6:AC6" ca="1" si="14">N29</f>
        <v>0.18473895582329317</v>
      </c>
      <c r="X6" s="2">
        <f t="shared" ca="1" si="14"/>
        <v>0.13052208835341367</v>
      </c>
      <c r="Y6" s="2">
        <f t="shared" ca="1" si="14"/>
        <v>-0.13052208835341367</v>
      </c>
      <c r="Z6" s="2">
        <f t="shared" ca="1" si="14"/>
        <v>-0.2289156626506024</v>
      </c>
      <c r="AA6" s="2">
        <f t="shared" ca="1" si="14"/>
        <v>-0.23694779116465864</v>
      </c>
      <c r="AB6" s="2">
        <f t="shared" ca="1" si="14"/>
        <v>1.6064257028112448E-2</v>
      </c>
      <c r="AC6" s="2">
        <f t="shared" ca="1" si="14"/>
        <v>0.25702811244979917</v>
      </c>
    </row>
    <row r="7" spans="1:29" x14ac:dyDescent="0.2">
      <c r="A7" s="6" t="s">
        <v>7401</v>
      </c>
      <c r="B7" t="str">
        <f t="shared" ca="1" si="0"/>
        <v>1. How important have the following been to your work over the past year? [Assistive technologies]</v>
      </c>
      <c r="D7">
        <f t="shared" ca="1" si="1"/>
        <v>9</v>
      </c>
      <c r="E7">
        <f t="shared" ca="1" si="1"/>
        <v>26</v>
      </c>
      <c r="F7">
        <f t="shared" ca="1" si="1"/>
        <v>49</v>
      </c>
      <c r="G7">
        <f t="shared" ca="1" si="1"/>
        <v>41</v>
      </c>
      <c r="H7">
        <f t="shared" ca="1" si="1"/>
        <v>57</v>
      </c>
      <c r="I7">
        <f t="shared" ca="1" si="1"/>
        <v>14</v>
      </c>
      <c r="J7">
        <f t="shared" ca="1" si="2"/>
        <v>196</v>
      </c>
      <c r="L7" t="str">
        <f t="shared" ca="1" si="3"/>
        <v>Assistive technologies</v>
      </c>
      <c r="M7" s="2">
        <f t="shared" ca="1" si="4"/>
        <v>4.5918367346938778E-2</v>
      </c>
      <c r="N7" s="2">
        <f t="shared" ca="1" si="5"/>
        <v>0.1326530612244898</v>
      </c>
      <c r="O7" s="2">
        <f t="shared" ca="1" si="6"/>
        <v>0.125</v>
      </c>
      <c r="P7" s="2">
        <f t="shared" ca="1" si="7"/>
        <v>-0.125</v>
      </c>
      <c r="Q7" s="2">
        <f t="shared" ca="1" si="8"/>
        <v>-0.20918367346938777</v>
      </c>
      <c r="R7" s="2">
        <f t="shared" ca="1" si="9"/>
        <v>-0.29081632653061223</v>
      </c>
      <c r="S7" s="2">
        <f t="shared" ca="1" si="10"/>
        <v>7.1428571428571425E-2</v>
      </c>
      <c r="T7" s="8">
        <f t="shared" ca="1" si="11"/>
        <v>0.17857142857142858</v>
      </c>
      <c r="U7" s="8"/>
      <c r="V7" s="2">
        <f ca="1">M31</f>
        <v>8.8353413654618476E-2</v>
      </c>
      <c r="W7" s="2">
        <f t="shared" ref="W7:AC7" ca="1" si="15">N31</f>
        <v>0.20080321285140562</v>
      </c>
      <c r="X7" s="2">
        <f t="shared" ca="1" si="15"/>
        <v>0.15261044176706828</v>
      </c>
      <c r="Y7" s="2">
        <f t="shared" ca="1" si="15"/>
        <v>-0.15261044176706828</v>
      </c>
      <c r="Z7" s="2">
        <f t="shared" ca="1" si="15"/>
        <v>-0.19277108433734941</v>
      </c>
      <c r="AA7" s="2">
        <f t="shared" ca="1" si="15"/>
        <v>-0.19277108433734941</v>
      </c>
      <c r="AB7" s="2">
        <f t="shared" ca="1" si="15"/>
        <v>2.0080321285140562E-2</v>
      </c>
      <c r="AC7" s="2">
        <f t="shared" ca="1" si="15"/>
        <v>0.28915662650602408</v>
      </c>
    </row>
    <row r="8" spans="1:29" x14ac:dyDescent="0.2">
      <c r="A8" s="6" t="s">
        <v>7419</v>
      </c>
      <c r="B8" t="str">
        <f t="shared" ca="1" si="0"/>
        <v>1. How important have the following been to your work over the past year? [MOOCs, SPOCs, TOOCs etc]</v>
      </c>
      <c r="D8">
        <f t="shared" ca="1" si="1"/>
        <v>32</v>
      </c>
      <c r="E8">
        <f t="shared" ca="1" si="1"/>
        <v>26</v>
      </c>
      <c r="F8">
        <f t="shared" ca="1" si="1"/>
        <v>43</v>
      </c>
      <c r="G8">
        <f t="shared" ca="1" si="1"/>
        <v>41</v>
      </c>
      <c r="H8">
        <f t="shared" ca="1" si="1"/>
        <v>45</v>
      </c>
      <c r="I8">
        <f t="shared" ca="1" si="1"/>
        <v>9</v>
      </c>
      <c r="J8">
        <f t="shared" ca="1" si="2"/>
        <v>196</v>
      </c>
      <c r="L8" t="str">
        <f t="shared" ca="1" si="3"/>
        <v>MOOCs, SPOCs, TOOCs etc</v>
      </c>
      <c r="M8" s="2">
        <f t="shared" ca="1" si="4"/>
        <v>0.16326530612244897</v>
      </c>
      <c r="N8" s="2">
        <f t="shared" ca="1" si="5"/>
        <v>0.1326530612244898</v>
      </c>
      <c r="O8" s="2">
        <f t="shared" ca="1" si="6"/>
        <v>0.10969387755102041</v>
      </c>
      <c r="P8" s="2">
        <f t="shared" ca="1" si="7"/>
        <v>-0.10969387755102041</v>
      </c>
      <c r="Q8" s="2">
        <f t="shared" ca="1" si="8"/>
        <v>-0.20918367346938777</v>
      </c>
      <c r="R8" s="2">
        <f t="shared" ca="1" si="9"/>
        <v>-0.22959183673469388</v>
      </c>
      <c r="S8" s="2">
        <f t="shared" ca="1" si="10"/>
        <v>4.5918367346938778E-2</v>
      </c>
      <c r="T8" s="8">
        <f t="shared" ca="1" si="11"/>
        <v>0.29591836734693877</v>
      </c>
      <c r="U8" s="8"/>
      <c r="V8" s="2">
        <f ca="1">M33</f>
        <v>0.18473895582329317</v>
      </c>
      <c r="W8" s="2">
        <f t="shared" ref="W8:AC8" ca="1" si="16">N33</f>
        <v>0.20080321285140562</v>
      </c>
      <c r="X8" s="2">
        <f t="shared" ca="1" si="16"/>
        <v>0.10240963855421686</v>
      </c>
      <c r="Y8" s="2">
        <f t="shared" ca="1" si="16"/>
        <v>-0.10240963855421686</v>
      </c>
      <c r="Z8" s="2">
        <f t="shared" ca="1" si="16"/>
        <v>-0.1606425702811245</v>
      </c>
      <c r="AA8" s="2">
        <f t="shared" ca="1" si="16"/>
        <v>-0.2289156626506024</v>
      </c>
      <c r="AB8" s="2">
        <f t="shared" ca="1" si="16"/>
        <v>2.0080321285140562E-2</v>
      </c>
      <c r="AC8" s="2">
        <f t="shared" ca="1" si="16"/>
        <v>0.38554216867469882</v>
      </c>
    </row>
    <row r="9" spans="1:29" x14ac:dyDescent="0.2">
      <c r="A9" s="6" t="s">
        <v>7410</v>
      </c>
      <c r="B9" t="str">
        <f t="shared" ca="1" si="0"/>
        <v>1. How important have the following been to your work over the past year? [Digital repositories]</v>
      </c>
      <c r="D9">
        <f t="shared" ca="1" si="1"/>
        <v>32</v>
      </c>
      <c r="E9">
        <f t="shared" ca="1" si="1"/>
        <v>33</v>
      </c>
      <c r="F9">
        <f t="shared" ca="1" si="1"/>
        <v>47</v>
      </c>
      <c r="G9">
        <f t="shared" ca="1" si="1"/>
        <v>42</v>
      </c>
      <c r="H9">
        <f t="shared" ca="1" si="1"/>
        <v>36</v>
      </c>
      <c r="I9">
        <f t="shared" ca="1" si="1"/>
        <v>6</v>
      </c>
      <c r="J9">
        <f t="shared" ca="1" si="2"/>
        <v>196</v>
      </c>
      <c r="L9" t="str">
        <f t="shared" ca="1" si="3"/>
        <v>Digital repositories</v>
      </c>
      <c r="M9" s="2">
        <f t="shared" ca="1" si="4"/>
        <v>0.16326530612244897</v>
      </c>
      <c r="N9" s="2">
        <f t="shared" ca="1" si="5"/>
        <v>0.1683673469387755</v>
      </c>
      <c r="O9" s="2">
        <f t="shared" ca="1" si="6"/>
        <v>0.11989795918367346</v>
      </c>
      <c r="P9" s="2">
        <f t="shared" ca="1" si="7"/>
        <v>-0.11989795918367346</v>
      </c>
      <c r="Q9" s="2">
        <f t="shared" ca="1" si="8"/>
        <v>-0.21428571428571427</v>
      </c>
      <c r="R9" s="2">
        <f t="shared" ca="1" si="9"/>
        <v>-0.18367346938775511</v>
      </c>
      <c r="S9" s="2">
        <f t="shared" ca="1" si="10"/>
        <v>3.0612244897959183E-2</v>
      </c>
      <c r="T9" s="8">
        <f t="shared" ca="1" si="11"/>
        <v>0.33163265306122447</v>
      </c>
      <c r="U9" s="8"/>
      <c r="V9" s="2">
        <f ca="1">M36</f>
        <v>0.15662650602409639</v>
      </c>
      <c r="W9" s="2">
        <f t="shared" ref="W9:AC9" ca="1" si="17">N36</f>
        <v>0.24899598393574296</v>
      </c>
      <c r="X9" s="2">
        <f t="shared" ca="1" si="17"/>
        <v>0.11044176706827309</v>
      </c>
      <c r="Y9" s="2">
        <f t="shared" ca="1" si="17"/>
        <v>-0.11044176706827309</v>
      </c>
      <c r="Z9" s="2">
        <f t="shared" ca="1" si="17"/>
        <v>-0.1606425702811245</v>
      </c>
      <c r="AA9" s="2">
        <f t="shared" ca="1" si="17"/>
        <v>-0.19277108433734941</v>
      </c>
      <c r="AB9" s="2">
        <f t="shared" ca="1" si="17"/>
        <v>2.0080321285140562E-2</v>
      </c>
      <c r="AC9" s="2">
        <f t="shared" ca="1" si="17"/>
        <v>0.40562248995983935</v>
      </c>
    </row>
    <row r="10" spans="1:29" x14ac:dyDescent="0.2">
      <c r="A10" s="6" t="s">
        <v>7404</v>
      </c>
      <c r="B10" t="str">
        <f t="shared" ca="1" si="0"/>
        <v>1. How important have the following been to your work over the past year? [ePortfolios]</v>
      </c>
      <c r="D10">
        <f t="shared" ca="1" si="1"/>
        <v>32</v>
      </c>
      <c r="E10">
        <f t="shared" ca="1" si="1"/>
        <v>37</v>
      </c>
      <c r="F10">
        <f t="shared" ca="1" si="1"/>
        <v>43</v>
      </c>
      <c r="G10">
        <f t="shared" ca="1" si="1"/>
        <v>43</v>
      </c>
      <c r="H10">
        <f t="shared" ca="1" si="1"/>
        <v>37</v>
      </c>
      <c r="I10">
        <f t="shared" ca="1" si="1"/>
        <v>4</v>
      </c>
      <c r="J10">
        <f t="shared" ca="1" si="2"/>
        <v>196</v>
      </c>
      <c r="L10" t="str">
        <f t="shared" ca="1" si="3"/>
        <v>ePortfolios</v>
      </c>
      <c r="M10" s="2">
        <f t="shared" ca="1" si="4"/>
        <v>0.16326530612244897</v>
      </c>
      <c r="N10" s="2">
        <f t="shared" ca="1" si="5"/>
        <v>0.18877551020408162</v>
      </c>
      <c r="O10" s="2">
        <f t="shared" ca="1" si="6"/>
        <v>0.10969387755102041</v>
      </c>
      <c r="P10" s="2">
        <f t="shared" ca="1" si="7"/>
        <v>-0.10969387755102041</v>
      </c>
      <c r="Q10" s="2">
        <f t="shared" ca="1" si="8"/>
        <v>-0.21938775510204081</v>
      </c>
      <c r="R10" s="2">
        <f t="shared" ca="1" si="9"/>
        <v>-0.18877551020408162</v>
      </c>
      <c r="S10" s="2">
        <f t="shared" ca="1" si="10"/>
        <v>2.0408163265306121E-2</v>
      </c>
      <c r="T10" s="8">
        <f t="shared" ca="1" si="11"/>
        <v>0.35204081632653061</v>
      </c>
      <c r="U10" s="8"/>
      <c r="V10" s="2">
        <f ca="1">M34</f>
        <v>0.1606425702811245</v>
      </c>
      <c r="W10" s="2">
        <f t="shared" ref="W10:AC10" ca="1" si="18">N34</f>
        <v>0.2289156626506024</v>
      </c>
      <c r="X10" s="2">
        <f t="shared" ca="1" si="18"/>
        <v>0.11044176706827309</v>
      </c>
      <c r="Y10" s="2">
        <f t="shared" ca="1" si="18"/>
        <v>-0.11044176706827309</v>
      </c>
      <c r="Z10" s="2">
        <f t="shared" ca="1" si="18"/>
        <v>-0.14457831325301204</v>
      </c>
      <c r="AA10" s="2">
        <f t="shared" ca="1" si="18"/>
        <v>-0.23293172690763053</v>
      </c>
      <c r="AB10" s="2">
        <f t="shared" ca="1" si="18"/>
        <v>1.2048192771084338E-2</v>
      </c>
      <c r="AC10" s="2">
        <f t="shared" ca="1" si="18"/>
        <v>0.38955823293172687</v>
      </c>
    </row>
    <row r="11" spans="1:29" x14ac:dyDescent="0.2">
      <c r="A11" s="6" t="s">
        <v>7411</v>
      </c>
      <c r="B11" t="str">
        <f t="shared" ca="1" si="0"/>
        <v>1. How important have the following been to your work over the past year? [Open Education (Practices, Policy &amp; Resources)]</v>
      </c>
      <c r="D11">
        <f t="shared" ca="1" si="1"/>
        <v>30</v>
      </c>
      <c r="E11">
        <f t="shared" ca="1" si="1"/>
        <v>40</v>
      </c>
      <c r="F11">
        <f t="shared" ca="1" si="1"/>
        <v>46</v>
      </c>
      <c r="G11">
        <f t="shared" ca="1" si="1"/>
        <v>47</v>
      </c>
      <c r="H11">
        <f t="shared" ca="1" si="1"/>
        <v>31</v>
      </c>
      <c r="I11">
        <f t="shared" ca="1" si="1"/>
        <v>2</v>
      </c>
      <c r="J11">
        <f t="shared" ca="1" si="2"/>
        <v>196</v>
      </c>
      <c r="L11" t="str">
        <f t="shared" ca="1" si="3"/>
        <v>Open Education (Practices, Policy &amp; Resources)</v>
      </c>
      <c r="M11" s="2">
        <f t="shared" ca="1" si="4"/>
        <v>0.15306122448979592</v>
      </c>
      <c r="N11" s="2">
        <f t="shared" ca="1" si="5"/>
        <v>0.20408163265306123</v>
      </c>
      <c r="O11" s="2">
        <f t="shared" ca="1" si="6"/>
        <v>0.11734693877551021</v>
      </c>
      <c r="P11" s="2">
        <f t="shared" ca="1" si="7"/>
        <v>-0.11734693877551021</v>
      </c>
      <c r="Q11" s="2">
        <f t="shared" ca="1" si="8"/>
        <v>-0.23979591836734693</v>
      </c>
      <c r="R11" s="2">
        <f t="shared" ca="1" si="9"/>
        <v>-0.15816326530612246</v>
      </c>
      <c r="S11" s="2">
        <f t="shared" ca="1" si="10"/>
        <v>1.020408163265306E-2</v>
      </c>
      <c r="T11" s="8">
        <f t="shared" ca="1" si="11"/>
        <v>0.35714285714285715</v>
      </c>
      <c r="U11" s="8"/>
      <c r="V11" s="2">
        <f ca="1">M35</f>
        <v>0.20080321285140562</v>
      </c>
      <c r="W11" s="2">
        <f t="shared" ref="W11" ca="1" si="19">N35</f>
        <v>0.19678714859437751</v>
      </c>
      <c r="X11" s="2">
        <f t="shared" ref="X11" ca="1" si="20">O35</f>
        <v>0.11044176706827309</v>
      </c>
      <c r="Y11" s="2">
        <f t="shared" ref="Y11" ca="1" si="21">P35</f>
        <v>-0.11044176706827309</v>
      </c>
      <c r="Z11" s="2">
        <f t="shared" ref="Z11" ca="1" si="22">Q35</f>
        <v>-0.21686746987951808</v>
      </c>
      <c r="AA11" s="2">
        <f t="shared" ref="AA11" ca="1" si="23">R35</f>
        <v>-0.14859437751004015</v>
      </c>
      <c r="AB11" s="2">
        <f t="shared" ref="AB11" ca="1" si="24">S35</f>
        <v>1.6064257028112448E-2</v>
      </c>
      <c r="AC11" s="2">
        <f t="shared" ref="AC11" ca="1" si="25">T35</f>
        <v>0.39759036144578314</v>
      </c>
    </row>
    <row r="12" spans="1:29" x14ac:dyDescent="0.2">
      <c r="A12" s="6" t="s">
        <v>8126</v>
      </c>
      <c r="B12" t="str">
        <f t="shared" ca="1" si="0"/>
        <v>1. How important have the following been to your work over the past year? [Bring Your Own Device (BYOD) initiatives]</v>
      </c>
      <c r="D12">
        <f t="shared" ca="1" si="1"/>
        <v>25</v>
      </c>
      <c r="E12">
        <f t="shared" ca="1" si="1"/>
        <v>49</v>
      </c>
      <c r="F12">
        <f t="shared" ca="1" si="1"/>
        <v>43</v>
      </c>
      <c r="G12">
        <f t="shared" ca="1" si="1"/>
        <v>31</v>
      </c>
      <c r="H12">
        <f t="shared" ca="1" si="1"/>
        <v>41</v>
      </c>
      <c r="I12">
        <f t="shared" ca="1" si="1"/>
        <v>7</v>
      </c>
      <c r="J12">
        <f t="shared" ca="1" si="2"/>
        <v>196</v>
      </c>
      <c r="L12" t="str">
        <f t="shared" ca="1" si="3"/>
        <v>Bring Your Own Device (BYOD) initiatives</v>
      </c>
      <c r="M12" s="2">
        <f t="shared" ca="1" si="4"/>
        <v>0.12755102040816327</v>
      </c>
      <c r="N12" s="2">
        <f t="shared" ca="1" si="5"/>
        <v>0.25</v>
      </c>
      <c r="O12" s="2">
        <f t="shared" ca="1" si="6"/>
        <v>0.10969387755102041</v>
      </c>
      <c r="P12" s="2">
        <f t="shared" ca="1" si="7"/>
        <v>-0.10969387755102041</v>
      </c>
      <c r="Q12" s="2">
        <f t="shared" ca="1" si="8"/>
        <v>-0.15816326530612246</v>
      </c>
      <c r="R12" s="2">
        <f t="shared" ca="1" si="9"/>
        <v>-0.20918367346938777</v>
      </c>
      <c r="S12" s="2">
        <f t="shared" ca="1" si="10"/>
        <v>3.5714285714285712E-2</v>
      </c>
      <c r="T12" s="8">
        <f t="shared" ca="1" si="11"/>
        <v>0.37755102040816324</v>
      </c>
      <c r="U12" s="8"/>
      <c r="V12" s="2"/>
      <c r="W12" s="2"/>
      <c r="X12" s="2"/>
      <c r="Y12" s="2"/>
      <c r="Z12" s="2"/>
      <c r="AA12" s="2"/>
      <c r="AB12" s="2"/>
      <c r="AC12" s="2"/>
    </row>
    <row r="13" spans="1:29" x14ac:dyDescent="0.2">
      <c r="A13" s="6" t="s">
        <v>7407</v>
      </c>
      <c r="B13" t="str">
        <f t="shared" ca="1" si="0"/>
        <v>1. How important have the following been to your work over the past year? [Lecture capture tools]</v>
      </c>
      <c r="D13">
        <f t="shared" ref="D13:I23" ca="1" si="26">COUNTIF(INDIRECT($A$1&amp;$A13&amp;":"&amp;$A13),D$2)</f>
        <v>46</v>
      </c>
      <c r="E13">
        <f t="shared" ca="1" si="26"/>
        <v>32</v>
      </c>
      <c r="F13">
        <f t="shared" ca="1" si="26"/>
        <v>34</v>
      </c>
      <c r="G13">
        <f t="shared" ca="1" si="26"/>
        <v>38</v>
      </c>
      <c r="H13">
        <f t="shared" ca="1" si="26"/>
        <v>40</v>
      </c>
      <c r="I13">
        <f t="shared" ca="1" si="26"/>
        <v>6</v>
      </c>
      <c r="J13">
        <f t="shared" ca="1" si="2"/>
        <v>196</v>
      </c>
      <c r="L13" t="str">
        <f t="shared" ca="1" si="3"/>
        <v>Lecture capture tools</v>
      </c>
      <c r="M13" s="2">
        <f t="shared" ca="1" si="4"/>
        <v>0.23469387755102042</v>
      </c>
      <c r="N13" s="2">
        <f t="shared" ca="1" si="5"/>
        <v>0.16326530612244897</v>
      </c>
      <c r="O13" s="2">
        <f t="shared" ca="1" si="6"/>
        <v>8.673469387755102E-2</v>
      </c>
      <c r="P13" s="2">
        <f t="shared" ca="1" si="7"/>
        <v>-8.673469387755102E-2</v>
      </c>
      <c r="Q13" s="2">
        <f t="shared" ca="1" si="8"/>
        <v>-0.19387755102040816</v>
      </c>
      <c r="R13" s="2">
        <f t="shared" ca="1" si="9"/>
        <v>-0.20408163265306123</v>
      </c>
      <c r="S13" s="2">
        <f t="shared" ca="1" si="10"/>
        <v>3.0612244897959183E-2</v>
      </c>
      <c r="T13" s="8">
        <f t="shared" ca="1" si="11"/>
        <v>0.39795918367346939</v>
      </c>
      <c r="U13" s="8"/>
      <c r="V13" s="2">
        <f ca="1">M37</f>
        <v>0.17670682730923695</v>
      </c>
      <c r="W13" s="2">
        <f t="shared" ref="W13:AC13" ca="1" si="27">N37</f>
        <v>0.23293172690763053</v>
      </c>
      <c r="X13" s="2">
        <f t="shared" ca="1" si="27"/>
        <v>0.10240963855421686</v>
      </c>
      <c r="Y13" s="2">
        <f t="shared" ca="1" si="27"/>
        <v>-0.10240963855421686</v>
      </c>
      <c r="Z13" s="2">
        <f t="shared" ca="1" si="27"/>
        <v>-0.12048192771084337</v>
      </c>
      <c r="AA13" s="2">
        <f t="shared" ca="1" si="27"/>
        <v>-0.24899598393574296</v>
      </c>
      <c r="AB13" s="2">
        <f t="shared" ca="1" si="27"/>
        <v>1.6064257028112448E-2</v>
      </c>
      <c r="AC13" s="2">
        <f t="shared" ca="1" si="27"/>
        <v>0.40963855421686746</v>
      </c>
    </row>
    <row r="14" spans="1:29" x14ac:dyDescent="0.2">
      <c r="A14" s="6" t="s">
        <v>7412</v>
      </c>
      <c r="B14" t="str">
        <f t="shared" ca="1" si="0"/>
        <v>1. How important have the following been to your work over the past year? [Data and Analytics (incl Learning analytics)]</v>
      </c>
      <c r="D14">
        <f t="shared" ca="1" si="26"/>
        <v>30</v>
      </c>
      <c r="E14">
        <f t="shared" ca="1" si="26"/>
        <v>49</v>
      </c>
      <c r="F14">
        <f t="shared" ca="1" si="26"/>
        <v>51</v>
      </c>
      <c r="G14">
        <f t="shared" ca="1" si="26"/>
        <v>31</v>
      </c>
      <c r="H14">
        <f t="shared" ca="1" si="26"/>
        <v>28</v>
      </c>
      <c r="I14">
        <f t="shared" ca="1" si="26"/>
        <v>7</v>
      </c>
      <c r="J14">
        <f t="shared" ca="1" si="2"/>
        <v>196</v>
      </c>
      <c r="L14" t="str">
        <f t="shared" ca="1" si="3"/>
        <v>Data and Analytics (incl Learning analytics)</v>
      </c>
      <c r="M14" s="2">
        <f t="shared" ca="1" si="4"/>
        <v>0.15306122448979592</v>
      </c>
      <c r="N14" s="2">
        <f t="shared" ca="1" si="5"/>
        <v>0.25</v>
      </c>
      <c r="O14" s="2">
        <f t="shared" ca="1" si="6"/>
        <v>0.13010204081632654</v>
      </c>
      <c r="P14" s="2">
        <f t="shared" ca="1" si="7"/>
        <v>-0.13010204081632654</v>
      </c>
      <c r="Q14" s="2">
        <f t="shared" ca="1" si="8"/>
        <v>-0.15816326530612246</v>
      </c>
      <c r="R14" s="2">
        <f t="shared" ca="1" si="9"/>
        <v>-0.14285714285714285</v>
      </c>
      <c r="S14" s="2">
        <f t="shared" ca="1" si="10"/>
        <v>3.5714285714285712E-2</v>
      </c>
      <c r="T14" s="8">
        <f t="shared" ca="1" si="11"/>
        <v>0.40306122448979592</v>
      </c>
      <c r="U14" s="8"/>
      <c r="V14" s="2">
        <f ca="1">M32</f>
        <v>0.1646586345381526</v>
      </c>
      <c r="W14" s="2">
        <f t="shared" ref="W14:AC14" ca="1" si="28">N32</f>
        <v>0.20080321285140562</v>
      </c>
      <c r="X14" s="2">
        <f t="shared" ca="1" si="28"/>
        <v>0.14457831325301204</v>
      </c>
      <c r="Y14" s="2">
        <f t="shared" ca="1" si="28"/>
        <v>-0.14457831325301204</v>
      </c>
      <c r="Z14" s="2">
        <f t="shared" ca="1" si="28"/>
        <v>-0.1646586345381526</v>
      </c>
      <c r="AA14" s="2">
        <f t="shared" ca="1" si="28"/>
        <v>-0.15662650602409639</v>
      </c>
      <c r="AB14" s="2">
        <f t="shared" ca="1" si="28"/>
        <v>2.4096385542168676E-2</v>
      </c>
      <c r="AC14" s="2">
        <f t="shared" ca="1" si="28"/>
        <v>0.36546184738955823</v>
      </c>
    </row>
    <row r="15" spans="1:29" x14ac:dyDescent="0.2">
      <c r="A15" s="6" t="s">
        <v>7417</v>
      </c>
      <c r="B15" t="str">
        <f t="shared" ca="1" si="0"/>
        <v>1. How important have the following been to your work over the past year? [Blogs]</v>
      </c>
      <c r="D15">
        <f t="shared" ca="1" si="26"/>
        <v>33</v>
      </c>
      <c r="E15">
        <f t="shared" ca="1" si="26"/>
        <v>52</v>
      </c>
      <c r="F15">
        <f t="shared" ca="1" si="26"/>
        <v>51</v>
      </c>
      <c r="G15">
        <f t="shared" ca="1" si="26"/>
        <v>34</v>
      </c>
      <c r="H15">
        <f t="shared" ca="1" si="26"/>
        <v>22</v>
      </c>
      <c r="I15">
        <f t="shared" ca="1" si="26"/>
        <v>4</v>
      </c>
      <c r="J15">
        <f t="shared" ca="1" si="2"/>
        <v>196</v>
      </c>
      <c r="L15" t="str">
        <f t="shared" ca="1" si="3"/>
        <v>Blogs</v>
      </c>
      <c r="M15" s="2">
        <f t="shared" ca="1" si="4"/>
        <v>0.1683673469387755</v>
      </c>
      <c r="N15" s="2">
        <f t="shared" ca="1" si="5"/>
        <v>0.26530612244897961</v>
      </c>
      <c r="O15" s="2">
        <f t="shared" ca="1" si="6"/>
        <v>0.13010204081632654</v>
      </c>
      <c r="P15" s="2">
        <f t="shared" ca="1" si="7"/>
        <v>-0.13010204081632654</v>
      </c>
      <c r="Q15" s="2">
        <f t="shared" ca="1" si="8"/>
        <v>-0.17346938775510204</v>
      </c>
      <c r="R15" s="2">
        <f t="shared" ca="1" si="9"/>
        <v>-0.11224489795918367</v>
      </c>
      <c r="S15" s="2">
        <f t="shared" ca="1" si="10"/>
        <v>2.0408163265306121E-2</v>
      </c>
      <c r="T15" s="8">
        <f t="shared" ca="1" si="11"/>
        <v>0.43367346938775508</v>
      </c>
      <c r="U15" s="8"/>
      <c r="V15" s="2">
        <f ca="1">M39</f>
        <v>0.15261044176706828</v>
      </c>
      <c r="W15" s="2">
        <f t="shared" ref="W15:AC15" ca="1" si="29">N39</f>
        <v>0.28514056224899598</v>
      </c>
      <c r="X15" s="2">
        <f t="shared" ca="1" si="29"/>
        <v>0.12650602409638553</v>
      </c>
      <c r="Y15" s="2">
        <f t="shared" ca="1" si="29"/>
        <v>-0.12650602409638553</v>
      </c>
      <c r="Z15" s="2">
        <f t="shared" ca="1" si="29"/>
        <v>-0.17670682730923695</v>
      </c>
      <c r="AA15" s="2">
        <f t="shared" ca="1" si="29"/>
        <v>-0.12048192771084337</v>
      </c>
      <c r="AB15" s="2">
        <f t="shared" ca="1" si="29"/>
        <v>1.2048192771084338E-2</v>
      </c>
      <c r="AC15" s="2">
        <f t="shared" ca="1" si="29"/>
        <v>0.43775100401606426</v>
      </c>
    </row>
    <row r="16" spans="1:29" x14ac:dyDescent="0.2">
      <c r="A16" s="6" t="s">
        <v>7409</v>
      </c>
      <c r="B16" t="str">
        <f t="shared" ca="1" si="0"/>
        <v>1. How important have the following been to your work over the past year? [Screencasting]</v>
      </c>
      <c r="D16">
        <f t="shared" ca="1" si="26"/>
        <v>32</v>
      </c>
      <c r="E16">
        <f t="shared" ca="1" si="26"/>
        <v>57</v>
      </c>
      <c r="F16">
        <f t="shared" ca="1" si="26"/>
        <v>51</v>
      </c>
      <c r="G16">
        <f t="shared" ca="1" si="26"/>
        <v>29</v>
      </c>
      <c r="H16">
        <f t="shared" ca="1" si="26"/>
        <v>21</v>
      </c>
      <c r="I16">
        <f t="shared" ca="1" si="26"/>
        <v>6</v>
      </c>
      <c r="J16">
        <f t="shared" ca="1" si="2"/>
        <v>196</v>
      </c>
      <c r="L16" t="str">
        <f t="shared" ca="1" si="3"/>
        <v>Screencasting</v>
      </c>
      <c r="M16" s="2">
        <f t="shared" ca="1" si="4"/>
        <v>0.16326530612244897</v>
      </c>
      <c r="N16" s="2">
        <f t="shared" ca="1" si="5"/>
        <v>0.29081632653061223</v>
      </c>
      <c r="O16" s="2">
        <f t="shared" ca="1" si="6"/>
        <v>0.13010204081632654</v>
      </c>
      <c r="P16" s="2">
        <f t="shared" ca="1" si="7"/>
        <v>-0.13010204081632654</v>
      </c>
      <c r="Q16" s="2">
        <f t="shared" ca="1" si="8"/>
        <v>-0.14795918367346939</v>
      </c>
      <c r="R16" s="2">
        <f t="shared" ca="1" si="9"/>
        <v>-0.10714285714285714</v>
      </c>
      <c r="S16" s="2">
        <f t="shared" ca="1" si="10"/>
        <v>3.0612244897959183E-2</v>
      </c>
      <c r="T16" s="8">
        <f t="shared" ca="1" si="11"/>
        <v>0.45408163265306123</v>
      </c>
      <c r="U16" s="8"/>
      <c r="V16" s="2">
        <f ca="1">M38</f>
        <v>0.19277108433734941</v>
      </c>
      <c r="W16" s="2">
        <f t="shared" ref="W16:AC16" ca="1" si="30">N38</f>
        <v>0.22088353413654618</v>
      </c>
      <c r="X16" s="2">
        <f t="shared" ca="1" si="30"/>
        <v>0.11646586345381527</v>
      </c>
      <c r="Y16" s="2">
        <f t="shared" ca="1" si="30"/>
        <v>-0.11646586345381527</v>
      </c>
      <c r="Z16" s="2">
        <f t="shared" ca="1" si="30"/>
        <v>-0.13253012048192772</v>
      </c>
      <c r="AA16" s="2">
        <f t="shared" ca="1" si="30"/>
        <v>-0.20481927710843373</v>
      </c>
      <c r="AB16" s="2">
        <f t="shared" ca="1" si="30"/>
        <v>1.6064257028112448E-2</v>
      </c>
      <c r="AC16" s="2">
        <f t="shared" ca="1" si="30"/>
        <v>0.41365461847389562</v>
      </c>
    </row>
    <row r="17" spans="1:29" x14ac:dyDescent="0.2">
      <c r="A17" s="6" t="s">
        <v>7416</v>
      </c>
      <c r="B17" t="str">
        <f t="shared" ca="1" si="0"/>
        <v>1. How important have the following been to your work over the past year? [Collaborative tools (e.g.  Google Apps or Office365)]</v>
      </c>
      <c r="D17">
        <f t="shared" ca="1" si="26"/>
        <v>58</v>
      </c>
      <c r="E17">
        <f t="shared" ca="1" si="26"/>
        <v>44</v>
      </c>
      <c r="F17">
        <f t="shared" ca="1" si="26"/>
        <v>49</v>
      </c>
      <c r="G17">
        <f t="shared" ca="1" si="26"/>
        <v>24</v>
      </c>
      <c r="H17">
        <f t="shared" ca="1" si="26"/>
        <v>18</v>
      </c>
      <c r="I17">
        <f t="shared" ca="1" si="26"/>
        <v>3</v>
      </c>
      <c r="J17">
        <f t="shared" ca="1" si="2"/>
        <v>196</v>
      </c>
      <c r="L17" t="str">
        <f t="shared" ca="1" si="3"/>
        <v>Collaborative tools (e.g.  Google Apps or Office365)</v>
      </c>
      <c r="M17" s="2">
        <f t="shared" ca="1" si="4"/>
        <v>0.29591836734693877</v>
      </c>
      <c r="N17" s="2">
        <f t="shared" ca="1" si="5"/>
        <v>0.22448979591836735</v>
      </c>
      <c r="O17" s="2">
        <f t="shared" ca="1" si="6"/>
        <v>0.125</v>
      </c>
      <c r="P17" s="2">
        <f t="shared" ca="1" si="7"/>
        <v>-0.125</v>
      </c>
      <c r="Q17" s="2">
        <f t="shared" ca="1" si="8"/>
        <v>-0.12244897959183673</v>
      </c>
      <c r="R17" s="2">
        <f t="shared" ca="1" si="9"/>
        <v>-9.1836734693877556E-2</v>
      </c>
      <c r="S17" s="2">
        <f t="shared" ca="1" si="10"/>
        <v>1.5306122448979591E-2</v>
      </c>
      <c r="T17" s="8">
        <f t="shared" ca="1" si="11"/>
        <v>0.52040816326530615</v>
      </c>
      <c r="U17" s="8"/>
      <c r="V17" s="2">
        <f ca="1">M40</f>
        <v>0.22489959839357429</v>
      </c>
      <c r="W17" s="2">
        <f t="shared" ref="W17:AC17" ca="1" si="31">N40</f>
        <v>0.27710843373493976</v>
      </c>
      <c r="X17" s="2">
        <f t="shared" ca="1" si="31"/>
        <v>0.1144578313253012</v>
      </c>
      <c r="Y17" s="2">
        <f t="shared" ca="1" si="31"/>
        <v>-0.1144578313253012</v>
      </c>
      <c r="Z17" s="2">
        <f t="shared" ca="1" si="31"/>
        <v>-0.14457831325301204</v>
      </c>
      <c r="AA17" s="2">
        <f t="shared" ca="1" si="31"/>
        <v>-0.11244979919678715</v>
      </c>
      <c r="AB17" s="2">
        <f t="shared" ca="1" si="31"/>
        <v>1.2048192771084338E-2</v>
      </c>
      <c r="AC17" s="2">
        <f t="shared" ca="1" si="31"/>
        <v>0.50200803212851408</v>
      </c>
    </row>
    <row r="18" spans="1:29" x14ac:dyDescent="0.2">
      <c r="A18" s="6" t="s">
        <v>7408</v>
      </c>
      <c r="B18" t="str">
        <f t="shared" ca="1" si="0"/>
        <v>1. How important have the following been to your work over the past year? [Media production (e.g. podcasting, video interviews)]</v>
      </c>
      <c r="D18">
        <f t="shared" ca="1" si="26"/>
        <v>47</v>
      </c>
      <c r="E18">
        <f t="shared" ca="1" si="26"/>
        <v>56</v>
      </c>
      <c r="F18">
        <f t="shared" ca="1" si="26"/>
        <v>41</v>
      </c>
      <c r="G18">
        <f t="shared" ca="1" si="26"/>
        <v>36</v>
      </c>
      <c r="H18">
        <f t="shared" ca="1" si="26"/>
        <v>13</v>
      </c>
      <c r="I18">
        <f t="shared" ca="1" si="26"/>
        <v>3</v>
      </c>
      <c r="J18">
        <f t="shared" ca="1" si="2"/>
        <v>196</v>
      </c>
      <c r="L18" t="str">
        <f t="shared" ca="1" si="3"/>
        <v>Media production (e.g. podcasting, video interviews)</v>
      </c>
      <c r="M18" s="2">
        <f t="shared" ca="1" si="4"/>
        <v>0.23979591836734693</v>
      </c>
      <c r="N18" s="2">
        <f t="shared" ca="1" si="5"/>
        <v>0.2857142857142857</v>
      </c>
      <c r="O18" s="2">
        <f t="shared" ca="1" si="6"/>
        <v>0.10459183673469388</v>
      </c>
      <c r="P18" s="2">
        <f t="shared" ca="1" si="7"/>
        <v>-0.10459183673469388</v>
      </c>
      <c r="Q18" s="2">
        <f t="shared" ca="1" si="8"/>
        <v>-0.18367346938775511</v>
      </c>
      <c r="R18" s="2">
        <f t="shared" ca="1" si="9"/>
        <v>-6.6326530612244902E-2</v>
      </c>
      <c r="S18" s="2">
        <f t="shared" ca="1" si="10"/>
        <v>1.5306122448979591E-2</v>
      </c>
      <c r="T18" s="8">
        <f t="shared" ca="1" si="11"/>
        <v>0.52551020408163263</v>
      </c>
      <c r="U18" s="8"/>
      <c r="V18" s="2">
        <f ca="1">M41</f>
        <v>0.25702811244979917</v>
      </c>
      <c r="W18" s="2">
        <f t="shared" ref="W18:AC18" ca="1" si="32">N41</f>
        <v>0.30923694779116467</v>
      </c>
      <c r="X18" s="2">
        <f t="shared" ca="1" si="32"/>
        <v>0.11646586345381527</v>
      </c>
      <c r="Y18" s="2">
        <f t="shared" ca="1" si="32"/>
        <v>-0.11646586345381527</v>
      </c>
      <c r="Z18" s="2">
        <f t="shared" ca="1" si="32"/>
        <v>-0.10040160642570281</v>
      </c>
      <c r="AA18" s="2">
        <f t="shared" ca="1" si="32"/>
        <v>-9.2369477911646583E-2</v>
      </c>
      <c r="AB18" s="2">
        <f t="shared" ca="1" si="32"/>
        <v>8.0321285140562242E-3</v>
      </c>
      <c r="AC18" s="2">
        <f t="shared" ca="1" si="32"/>
        <v>0.56626506024096379</v>
      </c>
    </row>
    <row r="19" spans="1:29" x14ac:dyDescent="0.2">
      <c r="A19" s="6" t="s">
        <v>7414</v>
      </c>
      <c r="B19" t="str">
        <f t="shared" ca="1" si="0"/>
        <v>1. How important have the following been to your work over the past year? [Social networking (e.g. Twitter, Facebook Google+)]</v>
      </c>
      <c r="D19">
        <f t="shared" ca="1" si="26"/>
        <v>58</v>
      </c>
      <c r="E19">
        <f t="shared" ca="1" si="26"/>
        <v>46</v>
      </c>
      <c r="F19">
        <f t="shared" ca="1" si="26"/>
        <v>42</v>
      </c>
      <c r="G19">
        <f t="shared" ca="1" si="26"/>
        <v>29</v>
      </c>
      <c r="H19">
        <f t="shared" ca="1" si="26"/>
        <v>17</v>
      </c>
      <c r="I19">
        <f t="shared" ca="1" si="26"/>
        <v>4</v>
      </c>
      <c r="J19">
        <f t="shared" ca="1" si="2"/>
        <v>196</v>
      </c>
      <c r="L19" t="str">
        <f t="shared" ca="1" si="3"/>
        <v>Social networking (e.g. Twitter, Facebook Google+)</v>
      </c>
      <c r="M19" s="2">
        <f t="shared" ca="1" si="4"/>
        <v>0.29591836734693877</v>
      </c>
      <c r="N19" s="2">
        <f t="shared" ca="1" si="5"/>
        <v>0.23469387755102042</v>
      </c>
      <c r="O19" s="2">
        <f t="shared" ca="1" si="6"/>
        <v>0.10714285714285714</v>
      </c>
      <c r="P19" s="2">
        <f t="shared" ca="1" si="7"/>
        <v>-0.10714285714285714</v>
      </c>
      <c r="Q19" s="2">
        <f t="shared" ca="1" si="8"/>
        <v>-0.14795918367346939</v>
      </c>
      <c r="R19" s="2">
        <f t="shared" ca="1" si="9"/>
        <v>-8.673469387755102E-2</v>
      </c>
      <c r="S19" s="2">
        <f t="shared" ca="1" si="10"/>
        <v>2.0408163265306121E-2</v>
      </c>
      <c r="T19" s="8">
        <f t="shared" ca="1" si="11"/>
        <v>0.53061224489795922</v>
      </c>
      <c r="U19" s="8"/>
      <c r="V19" s="2">
        <f ca="1">M42</f>
        <v>0.25301204819277107</v>
      </c>
      <c r="W19" s="2">
        <f t="shared" ref="W19" ca="1" si="33">N42</f>
        <v>0.33734939759036142</v>
      </c>
      <c r="X19" s="2">
        <f t="shared" ref="X19" ca="1" si="34">O42</f>
        <v>8.8353413654618476E-2</v>
      </c>
      <c r="Y19" s="2">
        <f t="shared" ref="Y19" ca="1" si="35">P42</f>
        <v>-8.8353413654618476E-2</v>
      </c>
      <c r="Z19" s="2">
        <f t="shared" ref="Z19" ca="1" si="36">Q42</f>
        <v>-0.13253012048192772</v>
      </c>
      <c r="AA19" s="2">
        <f t="shared" ref="AA19" ca="1" si="37">R42</f>
        <v>-9.6385542168674704E-2</v>
      </c>
      <c r="AB19" s="2">
        <f t="shared" ref="AB19" ca="1" si="38">S42</f>
        <v>4.0160642570281121E-3</v>
      </c>
      <c r="AC19" s="2">
        <f t="shared" ref="AC19" ca="1" si="39">T42</f>
        <v>0.59036144578313254</v>
      </c>
    </row>
    <row r="20" spans="1:29" x14ac:dyDescent="0.2">
      <c r="A20" s="6" t="s">
        <v>7403</v>
      </c>
      <c r="B20" t="str">
        <f t="shared" ca="1" si="0"/>
        <v>1. How important have the following been to your work over the past year? [Plagiarism detection ]</v>
      </c>
      <c r="D20">
        <f t="shared" ca="1" si="26"/>
        <v>61</v>
      </c>
      <c r="E20">
        <f t="shared" ca="1" si="26"/>
        <v>43</v>
      </c>
      <c r="F20">
        <f t="shared" ca="1" si="26"/>
        <v>22</v>
      </c>
      <c r="G20">
        <f t="shared" ca="1" si="26"/>
        <v>27</v>
      </c>
      <c r="H20">
        <f t="shared" ca="1" si="26"/>
        <v>37</v>
      </c>
      <c r="I20">
        <f t="shared" ca="1" si="26"/>
        <v>6</v>
      </c>
      <c r="J20">
        <f t="shared" ca="1" si="2"/>
        <v>196</v>
      </c>
      <c r="L20" t="str">
        <f t="shared" ca="1" si="3"/>
        <v xml:space="preserve">Plagiarism detection </v>
      </c>
      <c r="M20" s="2">
        <f t="shared" ca="1" si="4"/>
        <v>0.31122448979591838</v>
      </c>
      <c r="N20" s="2">
        <f t="shared" ca="1" si="5"/>
        <v>0.21938775510204081</v>
      </c>
      <c r="O20" s="2">
        <f t="shared" ca="1" si="6"/>
        <v>5.6122448979591837E-2</v>
      </c>
      <c r="P20" s="2">
        <f t="shared" ca="1" si="7"/>
        <v>-5.6122448979591837E-2</v>
      </c>
      <c r="Q20" s="2">
        <f t="shared" ca="1" si="8"/>
        <v>-0.13775510204081631</v>
      </c>
      <c r="R20" s="2">
        <f t="shared" ca="1" si="9"/>
        <v>-0.18877551020408162</v>
      </c>
      <c r="S20" s="2">
        <f t="shared" ca="1" si="10"/>
        <v>3.0612244897959183E-2</v>
      </c>
      <c r="T20" s="8">
        <f t="shared" ca="1" si="11"/>
        <v>0.53061224489795922</v>
      </c>
      <c r="U20" s="8"/>
      <c r="V20" s="2"/>
      <c r="W20" s="2"/>
      <c r="X20" s="2"/>
      <c r="Y20" s="2"/>
      <c r="Z20" s="2"/>
      <c r="AA20" s="2"/>
      <c r="AB20" s="2"/>
      <c r="AC20" s="2"/>
    </row>
    <row r="21" spans="1:29" x14ac:dyDescent="0.2">
      <c r="A21" s="6" t="s">
        <v>7415</v>
      </c>
      <c r="B21" t="str">
        <f t="shared" ca="1" si="0"/>
        <v>1. How important have the following been to your work over the past year? [Web conferencing/virtual classroom software]</v>
      </c>
      <c r="D21">
        <f t="shared" ca="1" si="26"/>
        <v>46</v>
      </c>
      <c r="E21">
        <f t="shared" ca="1" si="26"/>
        <v>64</v>
      </c>
      <c r="F21">
        <f t="shared" ca="1" si="26"/>
        <v>46</v>
      </c>
      <c r="G21">
        <f t="shared" ca="1" si="26"/>
        <v>23</v>
      </c>
      <c r="H21">
        <f t="shared" ca="1" si="26"/>
        <v>14</v>
      </c>
      <c r="I21">
        <f t="shared" ca="1" si="26"/>
        <v>3</v>
      </c>
      <c r="J21">
        <f t="shared" ca="1" si="2"/>
        <v>196</v>
      </c>
      <c r="L21" t="str">
        <f t="shared" ca="1" si="3"/>
        <v>Web conferencing/virtual classroom software</v>
      </c>
      <c r="M21" s="2">
        <f t="shared" ca="1" si="4"/>
        <v>0.23469387755102042</v>
      </c>
      <c r="N21" s="2">
        <f t="shared" ca="1" si="5"/>
        <v>0.32653061224489793</v>
      </c>
      <c r="O21" s="2">
        <f t="shared" ca="1" si="6"/>
        <v>0.11734693877551021</v>
      </c>
      <c r="P21" s="2">
        <f t="shared" ca="1" si="7"/>
        <v>-0.11734693877551021</v>
      </c>
      <c r="Q21" s="2">
        <f t="shared" ca="1" si="8"/>
        <v>-0.11734693877551021</v>
      </c>
      <c r="R21" s="2">
        <f t="shared" ca="1" si="9"/>
        <v>-7.1428571428571425E-2</v>
      </c>
      <c r="S21" s="2">
        <f t="shared" ca="1" si="10"/>
        <v>1.5306122448979591E-2</v>
      </c>
      <c r="T21" s="8">
        <f t="shared" ca="1" si="11"/>
        <v>0.56122448979591832</v>
      </c>
      <c r="U21" s="8"/>
      <c r="V21" s="2">
        <f ca="1">M43</f>
        <v>0.28514056224899598</v>
      </c>
      <c r="W21" s="2">
        <f t="shared" ref="W21:AC21" ca="1" si="40">N43</f>
        <v>0.31325301204819278</v>
      </c>
      <c r="X21" s="2">
        <f t="shared" ca="1" si="40"/>
        <v>9.2369477911646583E-2</v>
      </c>
      <c r="Y21" s="2">
        <f t="shared" ca="1" si="40"/>
        <v>-9.2369477911646583E-2</v>
      </c>
      <c r="Z21" s="2">
        <f t="shared" ca="1" si="40"/>
        <v>-0.10441767068273092</v>
      </c>
      <c r="AA21" s="2">
        <f t="shared" ca="1" si="40"/>
        <v>-0.10441767068273092</v>
      </c>
      <c r="AB21" s="2">
        <f t="shared" ca="1" si="40"/>
        <v>8.0321285140562242E-3</v>
      </c>
      <c r="AC21" s="2">
        <f t="shared" ca="1" si="40"/>
        <v>0.59839357429718876</v>
      </c>
    </row>
    <row r="22" spans="1:29" x14ac:dyDescent="0.2">
      <c r="A22" s="6" t="s">
        <v>7402</v>
      </c>
      <c r="B22" t="str">
        <f t="shared" ca="1" si="0"/>
        <v>1. How important have the following been to your work over the past year? [Electronic assessment, submission &amp; feedback tools]</v>
      </c>
      <c r="D22">
        <f t="shared" ca="1" si="26"/>
        <v>96</v>
      </c>
      <c r="E22">
        <f t="shared" ca="1" si="26"/>
        <v>40</v>
      </c>
      <c r="F22">
        <f t="shared" ca="1" si="26"/>
        <v>29</v>
      </c>
      <c r="G22">
        <f t="shared" ca="1" si="26"/>
        <v>8</v>
      </c>
      <c r="H22">
        <f t="shared" ca="1" si="26"/>
        <v>20</v>
      </c>
      <c r="I22">
        <f t="shared" ca="1" si="26"/>
        <v>3</v>
      </c>
      <c r="J22">
        <f t="shared" ca="1" si="2"/>
        <v>196</v>
      </c>
      <c r="L22" t="str">
        <f t="shared" ca="1" si="3"/>
        <v>Electronic assessment, submission &amp; feedback tools</v>
      </c>
      <c r="M22" s="2">
        <f t="shared" ca="1" si="4"/>
        <v>0.48979591836734693</v>
      </c>
      <c r="N22" s="2">
        <f t="shared" ca="1" si="5"/>
        <v>0.20408163265306123</v>
      </c>
      <c r="O22" s="2">
        <f t="shared" ca="1" si="6"/>
        <v>7.3979591836734693E-2</v>
      </c>
      <c r="P22" s="2">
        <f t="shared" ca="1" si="7"/>
        <v>-7.3979591836734693E-2</v>
      </c>
      <c r="Q22" s="2">
        <f t="shared" ca="1" si="8"/>
        <v>-4.0816326530612242E-2</v>
      </c>
      <c r="R22" s="2">
        <f t="shared" ca="1" si="9"/>
        <v>-0.10204081632653061</v>
      </c>
      <c r="S22" s="2">
        <f t="shared" ca="1" si="10"/>
        <v>1.5306122448979591E-2</v>
      </c>
      <c r="T22" s="8">
        <f t="shared" ca="1" si="11"/>
        <v>0.69387755102040816</v>
      </c>
      <c r="U22" s="8"/>
      <c r="V22" s="2">
        <f ca="1">M44</f>
        <v>0.49397590361445781</v>
      </c>
      <c r="W22" s="2">
        <f t="shared" ref="W22" ca="1" si="41">N44</f>
        <v>0.18875502008032127</v>
      </c>
      <c r="X22" s="2">
        <f t="shared" ref="X22" ca="1" si="42">O44</f>
        <v>8.0321285140562249E-2</v>
      </c>
      <c r="Y22" s="2">
        <f t="shared" ref="Y22" ca="1" si="43">P44</f>
        <v>-8.0321285140562249E-2</v>
      </c>
      <c r="Z22" s="2">
        <f t="shared" ref="Z22" ca="1" si="44">Q44</f>
        <v>-6.0240963855421686E-2</v>
      </c>
      <c r="AA22" s="2">
        <f t="shared" ref="AA22" ca="1" si="45">R44</f>
        <v>-8.8353413654618476E-2</v>
      </c>
      <c r="AB22" s="2">
        <f t="shared" ref="AB22" ca="1" si="46">S44</f>
        <v>8.0321285140562242E-3</v>
      </c>
      <c r="AC22" s="2">
        <f t="shared" ref="AC22" ca="1" si="47">T44</f>
        <v>0.68273092369477906</v>
      </c>
    </row>
    <row r="23" spans="1:29" x14ac:dyDescent="0.2">
      <c r="A23" s="6" t="s">
        <v>7406</v>
      </c>
      <c r="B23" t="str">
        <f t="shared" ca="1" si="0"/>
        <v>1. How important have the following been to your work over the past year? [Content Management Systems and VLEs]</v>
      </c>
      <c r="D23">
        <f t="shared" ca="1" si="26"/>
        <v>112</v>
      </c>
      <c r="E23">
        <f t="shared" ca="1" si="26"/>
        <v>47</v>
      </c>
      <c r="F23">
        <f t="shared" ca="1" si="26"/>
        <v>27</v>
      </c>
      <c r="G23">
        <f t="shared" ca="1" si="26"/>
        <v>6</v>
      </c>
      <c r="H23">
        <f t="shared" ca="1" si="26"/>
        <v>2</v>
      </c>
      <c r="I23">
        <f t="shared" ca="1" si="26"/>
        <v>2</v>
      </c>
      <c r="J23">
        <f t="shared" ca="1" si="2"/>
        <v>196</v>
      </c>
      <c r="L23" t="str">
        <f t="shared" ca="1" si="3"/>
        <v>Content Management Systems and VLEs</v>
      </c>
      <c r="M23" s="2">
        <f t="shared" ca="1" si="4"/>
        <v>0.5714285714285714</v>
      </c>
      <c r="N23" s="2">
        <f t="shared" ca="1" si="5"/>
        <v>0.23979591836734693</v>
      </c>
      <c r="O23" s="2">
        <f t="shared" ca="1" si="6"/>
        <v>6.8877551020408156E-2</v>
      </c>
      <c r="P23" s="2">
        <f t="shared" ca="1" si="7"/>
        <v>-6.8877551020408156E-2</v>
      </c>
      <c r="Q23" s="2">
        <f t="shared" ca="1" si="8"/>
        <v>-3.0612244897959183E-2</v>
      </c>
      <c r="R23" s="2">
        <f t="shared" ca="1" si="9"/>
        <v>-1.020408163265306E-2</v>
      </c>
      <c r="S23" s="2">
        <f t="shared" ca="1" si="10"/>
        <v>1.020408163265306E-2</v>
      </c>
      <c r="T23" s="8">
        <f t="shared" ca="1" si="11"/>
        <v>0.81122448979591832</v>
      </c>
      <c r="U23" s="8"/>
      <c r="V23" s="2">
        <f ca="1">M46</f>
        <v>0.57028112449799195</v>
      </c>
      <c r="W23" s="2">
        <f t="shared" ref="W23:AC23" ca="1" si="48">N46</f>
        <v>0.23694779116465864</v>
      </c>
      <c r="X23" s="2">
        <f t="shared" ca="1" si="48"/>
        <v>4.4176706827309238E-2</v>
      </c>
      <c r="Y23" s="2">
        <f t="shared" ca="1" si="48"/>
        <v>-4.4176706827309238E-2</v>
      </c>
      <c r="Z23" s="2">
        <f t="shared" ca="1" si="48"/>
        <v>-5.6224899598393573E-2</v>
      </c>
      <c r="AA23" s="2">
        <f t="shared" ca="1" si="48"/>
        <v>-4.0160642570281124E-2</v>
      </c>
      <c r="AB23" s="2">
        <f t="shared" ca="1" si="48"/>
        <v>8.0321285140562242E-3</v>
      </c>
      <c r="AC23" s="2">
        <f t="shared" ca="1" si="48"/>
        <v>0.80722891566265065</v>
      </c>
    </row>
    <row r="25" spans="1:29" ht="17.25" x14ac:dyDescent="0.2">
      <c r="A25" s="9" t="str">
        <f>"'Form responses 2014'!"</f>
        <v>'Form responses 2014'!</v>
      </c>
      <c r="B25" s="7" t="s">
        <v>8032</v>
      </c>
      <c r="C25" s="6"/>
      <c r="D25" s="6"/>
      <c r="U25" s="6"/>
    </row>
    <row r="26" spans="1:29" ht="17.25" x14ac:dyDescent="0.2">
      <c r="A26" s="6" t="s">
        <v>7420</v>
      </c>
      <c r="B26" s="7"/>
      <c r="C26" s="6"/>
      <c r="D26" s="6">
        <v>5</v>
      </c>
      <c r="E26">
        <v>4</v>
      </c>
      <c r="F26">
        <v>3</v>
      </c>
      <c r="G26">
        <v>2</v>
      </c>
      <c r="H26">
        <v>1</v>
      </c>
      <c r="I26" t="s">
        <v>118</v>
      </c>
      <c r="M26" s="6" t="s">
        <v>7423</v>
      </c>
      <c r="N26" s="6" t="s">
        <v>7424</v>
      </c>
      <c r="O26" s="6" t="s">
        <v>7421</v>
      </c>
      <c r="P26" s="6" t="s">
        <v>7421</v>
      </c>
      <c r="Q26" s="6" t="s">
        <v>7427</v>
      </c>
      <c r="R26" s="6" t="s">
        <v>7425</v>
      </c>
      <c r="S26" t="s">
        <v>118</v>
      </c>
      <c r="T26" s="6" t="s">
        <v>7426</v>
      </c>
      <c r="U26" s="8"/>
    </row>
    <row r="27" spans="1:29" x14ac:dyDescent="0.2">
      <c r="A27" s="6" t="s">
        <v>7419</v>
      </c>
      <c r="B27" t="str">
        <f ca="1">INDIRECT($A$25&amp;A27&amp;"1")</f>
        <v>1. How important have the following been to your work over the past year? [Game based learning]</v>
      </c>
      <c r="D27">
        <f ca="1">COUNTIF(INDIRECT($A$25&amp;$A27&amp;":"&amp;$A27),D$2)</f>
        <v>12</v>
      </c>
      <c r="E27">
        <f t="shared" ref="E27:I42" ca="1" si="49">COUNTIF(INDIRECT($A$25&amp;$A27&amp;":"&amp;$A27),E$2)</f>
        <v>25</v>
      </c>
      <c r="F27">
        <f t="shared" ca="1" si="49"/>
        <v>48</v>
      </c>
      <c r="G27">
        <f t="shared" ca="1" si="49"/>
        <v>56</v>
      </c>
      <c r="H27">
        <f t="shared" ca="1" si="49"/>
        <v>103</v>
      </c>
      <c r="I27">
        <f t="shared" ca="1" si="49"/>
        <v>5</v>
      </c>
      <c r="J27">
        <f t="shared" ref="J27:J47" ca="1" si="50">SUM(D27:I27)</f>
        <v>249</v>
      </c>
      <c r="L27" t="str">
        <f ca="1">MID(B27,FIND("[",B27)+1,LEN(B27)-FIND("[",B27)-1)</f>
        <v>Game based learning</v>
      </c>
      <c r="M27" s="2">
        <f t="shared" ref="M27:N47" ca="1" si="51">D27/$J27</f>
        <v>4.8192771084337352E-2</v>
      </c>
      <c r="N27" s="2">
        <f t="shared" ca="1" si="51"/>
        <v>0.10040160642570281</v>
      </c>
      <c r="O27" s="2">
        <f t="shared" ref="O27:O47" ca="1" si="52">F27/$J27/2</f>
        <v>9.6385542168674704E-2</v>
      </c>
      <c r="P27" s="2">
        <f t="shared" ref="P27:P47" ca="1" si="53">-O27</f>
        <v>-9.6385542168674704E-2</v>
      </c>
      <c r="Q27" s="2">
        <f t="shared" ref="Q27:R47" ca="1" si="54">-G27/$J27</f>
        <v>-0.22489959839357429</v>
      </c>
      <c r="R27" s="2">
        <f t="shared" ca="1" si="54"/>
        <v>-0.41365461847389556</v>
      </c>
      <c r="S27" s="2">
        <f t="shared" ref="S27:S47" ca="1" si="55">I27/$J27</f>
        <v>2.0080321285140562E-2</v>
      </c>
      <c r="T27" s="8">
        <f t="shared" ref="T27:T47" ca="1" si="56">M27+N27</f>
        <v>0.14859437751004018</v>
      </c>
      <c r="U27" s="8"/>
    </row>
    <row r="28" spans="1:29" x14ac:dyDescent="0.2">
      <c r="A28" s="6" t="s">
        <v>7404</v>
      </c>
      <c r="B28" t="str">
        <f t="shared" ref="B28:B47" ca="1" si="57">INDIRECT($A$25&amp;A28&amp;"1")</f>
        <v>1. How important have the following been to your work over the past year? [Digital and Open Badges]</v>
      </c>
      <c r="D28">
        <f t="shared" ref="D28:I47" ca="1" si="58">COUNTIF(INDIRECT($A$25&amp;$A28&amp;":"&amp;$A28),D$2)</f>
        <v>15</v>
      </c>
      <c r="E28">
        <f t="shared" ca="1" si="49"/>
        <v>38</v>
      </c>
      <c r="F28">
        <f t="shared" ca="1" si="49"/>
        <v>53</v>
      </c>
      <c r="G28">
        <f t="shared" ca="1" si="49"/>
        <v>47</v>
      </c>
      <c r="H28">
        <f t="shared" ca="1" si="49"/>
        <v>85</v>
      </c>
      <c r="I28">
        <f t="shared" ca="1" si="49"/>
        <v>11</v>
      </c>
      <c r="J28">
        <f t="shared" ca="1" si="50"/>
        <v>249</v>
      </c>
      <c r="L28" t="str">
        <f ca="1">MID(B28,FIND("[",B28)+1,LEN(B28)-FIND("[",B28)-1)</f>
        <v>Digital and Open Badges</v>
      </c>
      <c r="M28" s="2">
        <f t="shared" ca="1" si="51"/>
        <v>6.0240963855421686E-2</v>
      </c>
      <c r="N28" s="2">
        <f t="shared" ca="1" si="51"/>
        <v>0.15261044176706828</v>
      </c>
      <c r="O28" s="2">
        <f t="shared" ca="1" si="52"/>
        <v>0.10642570281124498</v>
      </c>
      <c r="P28" s="2">
        <f t="shared" ca="1" si="53"/>
        <v>-0.10642570281124498</v>
      </c>
      <c r="Q28" s="2">
        <f t="shared" ca="1" si="54"/>
        <v>-0.18875502008032127</v>
      </c>
      <c r="R28" s="2">
        <f t="shared" ca="1" si="54"/>
        <v>-0.34136546184738958</v>
      </c>
      <c r="S28" s="2">
        <f t="shared" ca="1" si="55"/>
        <v>4.4176706827309238E-2</v>
      </c>
      <c r="T28" s="8">
        <f t="shared" ca="1" si="56"/>
        <v>0.21285140562248997</v>
      </c>
      <c r="U28" s="8"/>
    </row>
    <row r="29" spans="1:29" x14ac:dyDescent="0.2">
      <c r="A29" s="6" t="s">
        <v>7413</v>
      </c>
      <c r="B29" t="str">
        <f t="shared" ca="1" si="57"/>
        <v>1. How important have the following been to your work over the past year? [Wikis]</v>
      </c>
      <c r="D29">
        <f t="shared" ca="1" si="58"/>
        <v>18</v>
      </c>
      <c r="E29">
        <f t="shared" ca="1" si="49"/>
        <v>46</v>
      </c>
      <c r="F29">
        <f t="shared" ca="1" si="49"/>
        <v>65</v>
      </c>
      <c r="G29">
        <f t="shared" ca="1" si="49"/>
        <v>57</v>
      </c>
      <c r="H29">
        <f t="shared" ca="1" si="49"/>
        <v>59</v>
      </c>
      <c r="I29">
        <f t="shared" ca="1" si="49"/>
        <v>4</v>
      </c>
      <c r="J29">
        <f t="shared" ca="1" si="50"/>
        <v>249</v>
      </c>
      <c r="L29" t="str">
        <f ca="1">MID(B29,FIND("[",B29)+1,LEN(B29)-FIND("[",B29)-1)</f>
        <v>Wikis</v>
      </c>
      <c r="M29" s="2">
        <f t="shared" ca="1" si="51"/>
        <v>7.2289156626506021E-2</v>
      </c>
      <c r="N29" s="2">
        <f t="shared" ca="1" si="51"/>
        <v>0.18473895582329317</v>
      </c>
      <c r="O29" s="2">
        <f t="shared" ca="1" si="52"/>
        <v>0.13052208835341367</v>
      </c>
      <c r="P29" s="2">
        <f t="shared" ca="1" si="53"/>
        <v>-0.13052208835341367</v>
      </c>
      <c r="Q29" s="2">
        <f t="shared" ca="1" si="54"/>
        <v>-0.2289156626506024</v>
      </c>
      <c r="R29" s="2">
        <f t="shared" ca="1" si="54"/>
        <v>-0.23694779116465864</v>
      </c>
      <c r="S29" s="2">
        <f t="shared" ca="1" si="55"/>
        <v>1.6064257028112448E-2</v>
      </c>
      <c r="T29" s="8">
        <f t="shared" ca="1" si="56"/>
        <v>0.25702811244979917</v>
      </c>
      <c r="U29" s="8"/>
    </row>
    <row r="30" spans="1:29" x14ac:dyDescent="0.2">
      <c r="A30" s="6" t="s">
        <v>7412</v>
      </c>
      <c r="B30" t="str">
        <f t="shared" ca="1" si="57"/>
        <v>1. How important have the following been to your work over the past year? [Bespoke software development e.g. apps, plugins, building blocks]</v>
      </c>
      <c r="D30">
        <f t="shared" ca="1" si="58"/>
        <v>28</v>
      </c>
      <c r="E30">
        <f t="shared" ca="1" si="49"/>
        <v>43</v>
      </c>
      <c r="F30">
        <f t="shared" ca="1" si="49"/>
        <v>64</v>
      </c>
      <c r="G30">
        <f t="shared" ca="1" si="49"/>
        <v>42</v>
      </c>
      <c r="H30">
        <f t="shared" ca="1" si="49"/>
        <v>64</v>
      </c>
      <c r="I30">
        <f t="shared" ca="1" si="49"/>
        <v>8</v>
      </c>
      <c r="J30">
        <f t="shared" ca="1" si="50"/>
        <v>249</v>
      </c>
      <c r="L30" s="6" t="s">
        <v>8014</v>
      </c>
      <c r="M30" s="2">
        <f t="shared" ca="1" si="51"/>
        <v>0.11244979919678715</v>
      </c>
      <c r="N30" s="2">
        <f t="shared" ca="1" si="51"/>
        <v>0.17269076305220885</v>
      </c>
      <c r="O30" s="2">
        <f t="shared" ca="1" si="52"/>
        <v>0.12851405622489959</v>
      </c>
      <c r="P30" s="2">
        <f t="shared" ca="1" si="53"/>
        <v>-0.12851405622489959</v>
      </c>
      <c r="Q30" s="2">
        <f t="shared" ca="1" si="54"/>
        <v>-0.16867469879518071</v>
      </c>
      <c r="R30" s="2">
        <f t="shared" ca="1" si="54"/>
        <v>-0.25702811244979917</v>
      </c>
      <c r="S30" s="2">
        <f t="shared" ca="1" si="55"/>
        <v>3.2128514056224897E-2</v>
      </c>
      <c r="T30" s="8">
        <f t="shared" ca="1" si="56"/>
        <v>0.28514056224899598</v>
      </c>
      <c r="U30" s="8"/>
    </row>
    <row r="31" spans="1:29" x14ac:dyDescent="0.2">
      <c r="A31" s="6" t="s">
        <v>7401</v>
      </c>
      <c r="B31" t="str">
        <f t="shared" ca="1" si="57"/>
        <v>1. How important have the following been to your work over the past year? [Assistive technologies/Accessibility]</v>
      </c>
      <c r="D31">
        <f t="shared" ca="1" si="58"/>
        <v>22</v>
      </c>
      <c r="E31">
        <f t="shared" ca="1" si="49"/>
        <v>50</v>
      </c>
      <c r="F31">
        <f t="shared" ca="1" si="49"/>
        <v>76</v>
      </c>
      <c r="G31">
        <f t="shared" ca="1" si="49"/>
        <v>48</v>
      </c>
      <c r="H31">
        <f t="shared" ca="1" si="49"/>
        <v>48</v>
      </c>
      <c r="I31">
        <f t="shared" ca="1" si="49"/>
        <v>5</v>
      </c>
      <c r="J31">
        <f t="shared" ca="1" si="50"/>
        <v>249</v>
      </c>
      <c r="L31" t="str">
        <f t="shared" ref="L31:L43" ca="1" si="59">MID(B31,FIND("[",B31)+1,LEN(B31)-FIND("[",B31)-1)</f>
        <v>Assistive technologies/Accessibility</v>
      </c>
      <c r="M31" s="2">
        <f t="shared" ca="1" si="51"/>
        <v>8.8353413654618476E-2</v>
      </c>
      <c r="N31" s="2">
        <f t="shared" ca="1" si="51"/>
        <v>0.20080321285140562</v>
      </c>
      <c r="O31" s="2">
        <f t="shared" ca="1" si="52"/>
        <v>0.15261044176706828</v>
      </c>
      <c r="P31" s="2">
        <f t="shared" ca="1" si="53"/>
        <v>-0.15261044176706828</v>
      </c>
      <c r="Q31" s="2">
        <f t="shared" ca="1" si="54"/>
        <v>-0.19277108433734941</v>
      </c>
      <c r="R31" s="2">
        <f t="shared" ca="1" si="54"/>
        <v>-0.19277108433734941</v>
      </c>
      <c r="S31" s="2">
        <f t="shared" ca="1" si="55"/>
        <v>2.0080321285140562E-2</v>
      </c>
      <c r="T31" s="8">
        <f t="shared" ca="1" si="56"/>
        <v>0.28915662650602408</v>
      </c>
      <c r="U31" s="8"/>
    </row>
    <row r="32" spans="1:29" x14ac:dyDescent="0.2">
      <c r="A32" s="6" t="s">
        <v>7411</v>
      </c>
      <c r="B32" t="str">
        <f t="shared" ca="1" si="57"/>
        <v>1. How important have the following been to your work over the past year? [Data and Analytics (incl Learning analytics)]</v>
      </c>
      <c r="D32">
        <f t="shared" ca="1" si="58"/>
        <v>41</v>
      </c>
      <c r="E32">
        <f t="shared" ca="1" si="49"/>
        <v>50</v>
      </c>
      <c r="F32">
        <f t="shared" ca="1" si="49"/>
        <v>72</v>
      </c>
      <c r="G32">
        <f t="shared" ca="1" si="49"/>
        <v>41</v>
      </c>
      <c r="H32">
        <f t="shared" ca="1" si="49"/>
        <v>39</v>
      </c>
      <c r="I32">
        <f t="shared" ca="1" si="49"/>
        <v>6</v>
      </c>
      <c r="J32">
        <f t="shared" ca="1" si="50"/>
        <v>249</v>
      </c>
      <c r="L32" t="str">
        <f t="shared" ca="1" si="59"/>
        <v>Data and Analytics (incl Learning analytics)</v>
      </c>
      <c r="M32" s="2">
        <f t="shared" ca="1" si="51"/>
        <v>0.1646586345381526</v>
      </c>
      <c r="N32" s="2">
        <f t="shared" ca="1" si="51"/>
        <v>0.20080321285140562</v>
      </c>
      <c r="O32" s="2">
        <f t="shared" ca="1" si="52"/>
        <v>0.14457831325301204</v>
      </c>
      <c r="P32" s="2">
        <f t="shared" ca="1" si="53"/>
        <v>-0.14457831325301204</v>
      </c>
      <c r="Q32" s="2">
        <f t="shared" ca="1" si="54"/>
        <v>-0.1646586345381526</v>
      </c>
      <c r="R32" s="2">
        <f t="shared" ca="1" si="54"/>
        <v>-0.15662650602409639</v>
      </c>
      <c r="S32" s="2">
        <f t="shared" ca="1" si="55"/>
        <v>2.4096385542168676E-2</v>
      </c>
      <c r="T32" s="8">
        <f t="shared" ca="1" si="56"/>
        <v>0.36546184738955823</v>
      </c>
      <c r="U32" s="8"/>
    </row>
    <row r="33" spans="1:21" x14ac:dyDescent="0.2">
      <c r="A33" s="6" t="s">
        <v>8015</v>
      </c>
      <c r="B33" t="str">
        <f t="shared" ca="1" si="57"/>
        <v>1. How important have the following been to your work over the past year? [MOOCs, SPOCs, TOOCs etc]</v>
      </c>
      <c r="D33">
        <f t="shared" ca="1" si="58"/>
        <v>46</v>
      </c>
      <c r="E33">
        <f t="shared" ca="1" si="49"/>
        <v>50</v>
      </c>
      <c r="F33">
        <f t="shared" ca="1" si="49"/>
        <v>51</v>
      </c>
      <c r="G33">
        <f t="shared" ca="1" si="49"/>
        <v>40</v>
      </c>
      <c r="H33">
        <f t="shared" ca="1" si="49"/>
        <v>57</v>
      </c>
      <c r="I33">
        <f t="shared" ca="1" si="49"/>
        <v>5</v>
      </c>
      <c r="J33">
        <f t="shared" ca="1" si="50"/>
        <v>249</v>
      </c>
      <c r="L33" t="str">
        <f t="shared" ca="1" si="59"/>
        <v>MOOCs, SPOCs, TOOCs etc</v>
      </c>
      <c r="M33" s="2">
        <f t="shared" ca="1" si="51"/>
        <v>0.18473895582329317</v>
      </c>
      <c r="N33" s="2">
        <f t="shared" ca="1" si="51"/>
        <v>0.20080321285140562</v>
      </c>
      <c r="O33" s="2">
        <f t="shared" ca="1" si="52"/>
        <v>0.10240963855421686</v>
      </c>
      <c r="P33" s="2">
        <f t="shared" ca="1" si="53"/>
        <v>-0.10240963855421686</v>
      </c>
      <c r="Q33" s="2">
        <f t="shared" ca="1" si="54"/>
        <v>-0.1606425702811245</v>
      </c>
      <c r="R33" s="2">
        <f t="shared" ca="1" si="54"/>
        <v>-0.2289156626506024</v>
      </c>
      <c r="S33" s="2">
        <f t="shared" ca="1" si="55"/>
        <v>2.0080321285140562E-2</v>
      </c>
      <c r="T33" s="8">
        <f t="shared" ca="1" si="56"/>
        <v>0.38554216867469882</v>
      </c>
      <c r="U33" s="8"/>
    </row>
    <row r="34" spans="1:21" x14ac:dyDescent="0.2">
      <c r="A34" s="6" t="s">
        <v>7403</v>
      </c>
      <c r="B34" t="str">
        <f t="shared" ca="1" si="57"/>
        <v>1. How important have the following been to your work over the past year? [ePortfolios]</v>
      </c>
      <c r="D34">
        <f t="shared" ca="1" si="58"/>
        <v>40</v>
      </c>
      <c r="E34">
        <f t="shared" ca="1" si="49"/>
        <v>57</v>
      </c>
      <c r="F34">
        <f t="shared" ca="1" si="49"/>
        <v>55</v>
      </c>
      <c r="G34">
        <f t="shared" ca="1" si="49"/>
        <v>36</v>
      </c>
      <c r="H34">
        <f t="shared" ca="1" si="49"/>
        <v>58</v>
      </c>
      <c r="I34">
        <f t="shared" ca="1" si="49"/>
        <v>3</v>
      </c>
      <c r="J34">
        <f t="shared" ca="1" si="50"/>
        <v>249</v>
      </c>
      <c r="L34" t="str">
        <f t="shared" ca="1" si="59"/>
        <v>ePortfolios</v>
      </c>
      <c r="M34" s="2">
        <f t="shared" ca="1" si="51"/>
        <v>0.1606425702811245</v>
      </c>
      <c r="N34" s="2">
        <f t="shared" ca="1" si="51"/>
        <v>0.2289156626506024</v>
      </c>
      <c r="O34" s="2">
        <f t="shared" ca="1" si="52"/>
        <v>0.11044176706827309</v>
      </c>
      <c r="P34" s="2">
        <f t="shared" ca="1" si="53"/>
        <v>-0.11044176706827309</v>
      </c>
      <c r="Q34" s="2">
        <f t="shared" ca="1" si="54"/>
        <v>-0.14457831325301204</v>
      </c>
      <c r="R34" s="2">
        <f t="shared" ca="1" si="54"/>
        <v>-0.23293172690763053</v>
      </c>
      <c r="S34" s="2">
        <f t="shared" ca="1" si="55"/>
        <v>1.2048192771084338E-2</v>
      </c>
      <c r="T34" s="8">
        <f t="shared" ca="1" si="56"/>
        <v>0.38955823293172687</v>
      </c>
      <c r="U34" s="8"/>
    </row>
    <row r="35" spans="1:21" x14ac:dyDescent="0.2">
      <c r="A35" s="6" t="s">
        <v>7410</v>
      </c>
      <c r="B35" t="str">
        <f t="shared" ca="1" si="57"/>
        <v>1. How important have the following been to your work over the past year? [Open Education (Practices, Policy &amp; Resources)]</v>
      </c>
      <c r="D35">
        <f t="shared" ca="1" si="58"/>
        <v>50</v>
      </c>
      <c r="E35">
        <f t="shared" ca="1" si="49"/>
        <v>49</v>
      </c>
      <c r="F35">
        <f t="shared" ca="1" si="49"/>
        <v>55</v>
      </c>
      <c r="G35">
        <f t="shared" ca="1" si="49"/>
        <v>54</v>
      </c>
      <c r="H35">
        <f t="shared" ca="1" si="49"/>
        <v>37</v>
      </c>
      <c r="I35">
        <f t="shared" ca="1" si="49"/>
        <v>4</v>
      </c>
      <c r="J35">
        <f t="shared" ca="1" si="50"/>
        <v>249</v>
      </c>
      <c r="L35" t="str">
        <f t="shared" ca="1" si="59"/>
        <v>Open Education (Practices, Policy &amp; Resources)</v>
      </c>
      <c r="M35" s="2">
        <f t="shared" ca="1" si="51"/>
        <v>0.20080321285140562</v>
      </c>
      <c r="N35" s="2">
        <f t="shared" ca="1" si="51"/>
        <v>0.19678714859437751</v>
      </c>
      <c r="O35" s="2">
        <f t="shared" ca="1" si="52"/>
        <v>0.11044176706827309</v>
      </c>
      <c r="P35" s="2">
        <f t="shared" ca="1" si="53"/>
        <v>-0.11044176706827309</v>
      </c>
      <c r="Q35" s="2">
        <f t="shared" ca="1" si="54"/>
        <v>-0.21686746987951808</v>
      </c>
      <c r="R35" s="2">
        <f t="shared" ca="1" si="54"/>
        <v>-0.14859437751004015</v>
      </c>
      <c r="S35" s="2">
        <f t="shared" ca="1" si="55"/>
        <v>1.6064257028112448E-2</v>
      </c>
      <c r="T35" s="8">
        <f t="shared" ca="1" si="56"/>
        <v>0.39759036144578314</v>
      </c>
      <c r="U35" s="8"/>
    </row>
    <row r="36" spans="1:21" x14ac:dyDescent="0.2">
      <c r="A36" s="6" t="s">
        <v>7409</v>
      </c>
      <c r="B36" t="str">
        <f t="shared" ca="1" si="57"/>
        <v>1. How important have the following been to your work over the past year? [Digital repository]</v>
      </c>
      <c r="D36">
        <f t="shared" ca="1" si="58"/>
        <v>39</v>
      </c>
      <c r="E36">
        <f t="shared" ca="1" si="49"/>
        <v>62</v>
      </c>
      <c r="F36">
        <f t="shared" ca="1" si="49"/>
        <v>55</v>
      </c>
      <c r="G36">
        <f t="shared" ca="1" si="49"/>
        <v>40</v>
      </c>
      <c r="H36">
        <f t="shared" ca="1" si="49"/>
        <v>48</v>
      </c>
      <c r="I36">
        <f t="shared" ca="1" si="49"/>
        <v>5</v>
      </c>
      <c r="J36">
        <f t="shared" ca="1" si="50"/>
        <v>249</v>
      </c>
      <c r="L36" t="str">
        <f t="shared" ca="1" si="59"/>
        <v>Digital repository</v>
      </c>
      <c r="M36" s="2">
        <f t="shared" ca="1" si="51"/>
        <v>0.15662650602409639</v>
      </c>
      <c r="N36" s="2">
        <f t="shared" ca="1" si="51"/>
        <v>0.24899598393574296</v>
      </c>
      <c r="O36" s="2">
        <f t="shared" ca="1" si="52"/>
        <v>0.11044176706827309</v>
      </c>
      <c r="P36" s="2">
        <f t="shared" ca="1" si="53"/>
        <v>-0.11044176706827309</v>
      </c>
      <c r="Q36" s="2">
        <f t="shared" ca="1" si="54"/>
        <v>-0.1606425702811245</v>
      </c>
      <c r="R36" s="2">
        <f t="shared" ca="1" si="54"/>
        <v>-0.19277108433734941</v>
      </c>
      <c r="S36" s="2">
        <f t="shared" ca="1" si="55"/>
        <v>2.0080321285140562E-2</v>
      </c>
      <c r="T36" s="8">
        <f t="shared" ca="1" si="56"/>
        <v>0.40562248995983935</v>
      </c>
      <c r="U36" s="8"/>
    </row>
    <row r="37" spans="1:21" x14ac:dyDescent="0.2">
      <c r="A37" s="6" t="s">
        <v>7406</v>
      </c>
      <c r="B37" t="str">
        <f t="shared" ca="1" si="57"/>
        <v>1. How important have the following been to your work over the past year? [Lecture capture tools]</v>
      </c>
      <c r="D37">
        <f t="shared" ca="1" si="58"/>
        <v>44</v>
      </c>
      <c r="E37">
        <f t="shared" ca="1" si="49"/>
        <v>58</v>
      </c>
      <c r="F37">
        <f t="shared" ca="1" si="49"/>
        <v>51</v>
      </c>
      <c r="G37">
        <f t="shared" ca="1" si="49"/>
        <v>30</v>
      </c>
      <c r="H37">
        <f t="shared" ca="1" si="49"/>
        <v>62</v>
      </c>
      <c r="I37">
        <f t="shared" ca="1" si="49"/>
        <v>4</v>
      </c>
      <c r="J37">
        <f t="shared" ca="1" si="50"/>
        <v>249</v>
      </c>
      <c r="L37" t="str">
        <f t="shared" ca="1" si="59"/>
        <v>Lecture capture tools</v>
      </c>
      <c r="M37" s="2">
        <f t="shared" ca="1" si="51"/>
        <v>0.17670682730923695</v>
      </c>
      <c r="N37" s="2">
        <f t="shared" ca="1" si="51"/>
        <v>0.23293172690763053</v>
      </c>
      <c r="O37" s="2">
        <f t="shared" ca="1" si="52"/>
        <v>0.10240963855421686</v>
      </c>
      <c r="P37" s="2">
        <f t="shared" ca="1" si="53"/>
        <v>-0.10240963855421686</v>
      </c>
      <c r="Q37" s="2">
        <f t="shared" ca="1" si="54"/>
        <v>-0.12048192771084337</v>
      </c>
      <c r="R37" s="2">
        <f t="shared" ca="1" si="54"/>
        <v>-0.24899598393574296</v>
      </c>
      <c r="S37" s="2">
        <f t="shared" ca="1" si="55"/>
        <v>1.6064257028112448E-2</v>
      </c>
      <c r="T37" s="8">
        <f t="shared" ca="1" si="56"/>
        <v>0.40963855421686746</v>
      </c>
      <c r="U37" s="8"/>
    </row>
    <row r="38" spans="1:21" x14ac:dyDescent="0.2">
      <c r="A38" s="6" t="s">
        <v>7408</v>
      </c>
      <c r="B38" t="str">
        <f t="shared" ca="1" si="57"/>
        <v>1. How important have the following been to your work over the past year? [Screencasting]</v>
      </c>
      <c r="D38">
        <f t="shared" ca="1" si="58"/>
        <v>48</v>
      </c>
      <c r="E38">
        <f t="shared" ca="1" si="49"/>
        <v>55</v>
      </c>
      <c r="F38">
        <f t="shared" ca="1" si="49"/>
        <v>58</v>
      </c>
      <c r="G38">
        <f t="shared" ca="1" si="49"/>
        <v>33</v>
      </c>
      <c r="H38">
        <f t="shared" ca="1" si="49"/>
        <v>51</v>
      </c>
      <c r="I38">
        <f t="shared" ca="1" si="49"/>
        <v>4</v>
      </c>
      <c r="J38">
        <f t="shared" ca="1" si="50"/>
        <v>249</v>
      </c>
      <c r="L38" t="str">
        <f t="shared" ca="1" si="59"/>
        <v>Screencasting</v>
      </c>
      <c r="M38" s="2">
        <f t="shared" ca="1" si="51"/>
        <v>0.19277108433734941</v>
      </c>
      <c r="N38" s="2">
        <f t="shared" ca="1" si="51"/>
        <v>0.22088353413654618</v>
      </c>
      <c r="O38" s="2">
        <f t="shared" ca="1" si="52"/>
        <v>0.11646586345381527</v>
      </c>
      <c r="P38" s="2">
        <f t="shared" ca="1" si="53"/>
        <v>-0.11646586345381527</v>
      </c>
      <c r="Q38" s="2">
        <f t="shared" ca="1" si="54"/>
        <v>-0.13253012048192772</v>
      </c>
      <c r="R38" s="2">
        <f t="shared" ca="1" si="54"/>
        <v>-0.20481927710843373</v>
      </c>
      <c r="S38" s="2">
        <f t="shared" ca="1" si="55"/>
        <v>1.6064257028112448E-2</v>
      </c>
      <c r="T38" s="8">
        <f t="shared" ca="1" si="56"/>
        <v>0.41365461847389562</v>
      </c>
      <c r="U38" s="8"/>
    </row>
    <row r="39" spans="1:21" x14ac:dyDescent="0.2">
      <c r="A39" s="6" t="s">
        <v>7417</v>
      </c>
      <c r="B39" t="str">
        <f t="shared" ca="1" si="57"/>
        <v>1. How important have the following been to your work over the past year? [Blogs]</v>
      </c>
      <c r="D39">
        <f t="shared" ca="1" si="58"/>
        <v>38</v>
      </c>
      <c r="E39">
        <f t="shared" ca="1" si="49"/>
        <v>71</v>
      </c>
      <c r="F39">
        <f t="shared" ca="1" si="49"/>
        <v>63</v>
      </c>
      <c r="G39">
        <f t="shared" ca="1" si="49"/>
        <v>44</v>
      </c>
      <c r="H39">
        <f t="shared" ca="1" si="49"/>
        <v>30</v>
      </c>
      <c r="I39">
        <f t="shared" ca="1" si="49"/>
        <v>3</v>
      </c>
      <c r="J39">
        <f t="shared" ca="1" si="50"/>
        <v>249</v>
      </c>
      <c r="L39" t="str">
        <f t="shared" ca="1" si="59"/>
        <v>Blogs</v>
      </c>
      <c r="M39" s="2">
        <f t="shared" ca="1" si="51"/>
        <v>0.15261044176706828</v>
      </c>
      <c r="N39" s="2">
        <f t="shared" ca="1" si="51"/>
        <v>0.28514056224899598</v>
      </c>
      <c r="O39" s="2">
        <f t="shared" ca="1" si="52"/>
        <v>0.12650602409638553</v>
      </c>
      <c r="P39" s="2">
        <f t="shared" ca="1" si="53"/>
        <v>-0.12650602409638553</v>
      </c>
      <c r="Q39" s="2">
        <f t="shared" ca="1" si="54"/>
        <v>-0.17670682730923695</v>
      </c>
      <c r="R39" s="2">
        <f t="shared" ca="1" si="54"/>
        <v>-0.12048192771084337</v>
      </c>
      <c r="S39" s="2">
        <f t="shared" ca="1" si="55"/>
        <v>1.2048192771084338E-2</v>
      </c>
      <c r="T39" s="8">
        <f t="shared" ca="1" si="56"/>
        <v>0.43775100401606426</v>
      </c>
      <c r="U39" s="8"/>
    </row>
    <row r="40" spans="1:21" x14ac:dyDescent="0.2">
      <c r="A40" s="6" t="s">
        <v>7416</v>
      </c>
      <c r="B40" t="str">
        <f t="shared" ca="1" si="57"/>
        <v>1. How important have the following been to your work over the past year? [Collaborative tools (e.g.  Google Apps or Office365)]</v>
      </c>
      <c r="D40">
        <f t="shared" ca="1" si="58"/>
        <v>56</v>
      </c>
      <c r="E40">
        <f t="shared" ca="1" si="49"/>
        <v>69</v>
      </c>
      <c r="F40">
        <f t="shared" ca="1" si="49"/>
        <v>57</v>
      </c>
      <c r="G40">
        <f t="shared" ca="1" si="49"/>
        <v>36</v>
      </c>
      <c r="H40">
        <f t="shared" ca="1" si="49"/>
        <v>28</v>
      </c>
      <c r="I40">
        <f t="shared" ca="1" si="49"/>
        <v>3</v>
      </c>
      <c r="J40">
        <f t="shared" ca="1" si="50"/>
        <v>249</v>
      </c>
      <c r="L40" t="str">
        <f t="shared" ca="1" si="59"/>
        <v>Collaborative tools (e.g.  Google Apps or Office365)</v>
      </c>
      <c r="M40" s="2">
        <f t="shared" ca="1" si="51"/>
        <v>0.22489959839357429</v>
      </c>
      <c r="N40" s="2">
        <f t="shared" ca="1" si="51"/>
        <v>0.27710843373493976</v>
      </c>
      <c r="O40" s="2">
        <f t="shared" ca="1" si="52"/>
        <v>0.1144578313253012</v>
      </c>
      <c r="P40" s="2">
        <f t="shared" ca="1" si="53"/>
        <v>-0.1144578313253012</v>
      </c>
      <c r="Q40" s="2">
        <f t="shared" ca="1" si="54"/>
        <v>-0.14457831325301204</v>
      </c>
      <c r="R40" s="2">
        <f t="shared" ca="1" si="54"/>
        <v>-0.11244979919678715</v>
      </c>
      <c r="S40" s="2">
        <f t="shared" ca="1" si="55"/>
        <v>1.2048192771084338E-2</v>
      </c>
      <c r="T40" s="8">
        <f t="shared" ca="1" si="56"/>
        <v>0.50200803212851408</v>
      </c>
      <c r="U40" s="8"/>
    </row>
    <row r="41" spans="1:21" x14ac:dyDescent="0.2">
      <c r="A41" s="6" t="s">
        <v>7407</v>
      </c>
      <c r="B41" t="str">
        <f t="shared" ca="1" si="57"/>
        <v>1. How important have the following been to your work over the past year? [Media production (e.g. podcasting, video interviews)]</v>
      </c>
      <c r="D41">
        <f t="shared" ca="1" si="58"/>
        <v>64</v>
      </c>
      <c r="E41">
        <f t="shared" ca="1" si="49"/>
        <v>77</v>
      </c>
      <c r="F41">
        <f t="shared" ca="1" si="49"/>
        <v>58</v>
      </c>
      <c r="G41">
        <f t="shared" ca="1" si="49"/>
        <v>25</v>
      </c>
      <c r="H41">
        <f t="shared" ca="1" si="49"/>
        <v>23</v>
      </c>
      <c r="I41">
        <f t="shared" ca="1" si="49"/>
        <v>2</v>
      </c>
      <c r="J41">
        <f t="shared" ca="1" si="50"/>
        <v>249</v>
      </c>
      <c r="L41" t="str">
        <f t="shared" ca="1" si="59"/>
        <v>Media production (e.g. podcasting, video interviews)</v>
      </c>
      <c r="M41" s="2">
        <f t="shared" ca="1" si="51"/>
        <v>0.25702811244979917</v>
      </c>
      <c r="N41" s="2">
        <f t="shared" ca="1" si="51"/>
        <v>0.30923694779116467</v>
      </c>
      <c r="O41" s="2">
        <f t="shared" ca="1" si="52"/>
        <v>0.11646586345381527</v>
      </c>
      <c r="P41" s="2">
        <f t="shared" ca="1" si="53"/>
        <v>-0.11646586345381527</v>
      </c>
      <c r="Q41" s="2">
        <f t="shared" ca="1" si="54"/>
        <v>-0.10040160642570281</v>
      </c>
      <c r="R41" s="2">
        <f t="shared" ca="1" si="54"/>
        <v>-9.2369477911646583E-2</v>
      </c>
      <c r="S41" s="2">
        <f t="shared" ca="1" si="55"/>
        <v>8.0321285140562242E-3</v>
      </c>
      <c r="T41" s="8">
        <f t="shared" ca="1" si="56"/>
        <v>0.56626506024096379</v>
      </c>
      <c r="U41" s="8"/>
    </row>
    <row r="42" spans="1:21" x14ac:dyDescent="0.2">
      <c r="A42" s="6" t="s">
        <v>7414</v>
      </c>
      <c r="B42" t="str">
        <f t="shared" ca="1" si="57"/>
        <v>1. How important have the following been to your work over the past year? [Social networking (e.g. Twitter, Facebook Google+)]</v>
      </c>
      <c r="D42">
        <f t="shared" ca="1" si="58"/>
        <v>63</v>
      </c>
      <c r="E42">
        <f t="shared" ca="1" si="49"/>
        <v>84</v>
      </c>
      <c r="F42">
        <f t="shared" ca="1" si="49"/>
        <v>44</v>
      </c>
      <c r="G42">
        <f t="shared" ca="1" si="49"/>
        <v>33</v>
      </c>
      <c r="H42">
        <f t="shared" ca="1" si="49"/>
        <v>24</v>
      </c>
      <c r="I42">
        <f t="shared" ca="1" si="49"/>
        <v>1</v>
      </c>
      <c r="J42">
        <f t="shared" ca="1" si="50"/>
        <v>249</v>
      </c>
      <c r="L42" t="str">
        <f t="shared" ca="1" si="59"/>
        <v>Social networking (e.g. Twitter, Facebook Google+)</v>
      </c>
      <c r="M42" s="2">
        <f t="shared" ca="1" si="51"/>
        <v>0.25301204819277107</v>
      </c>
      <c r="N42" s="2">
        <f t="shared" ca="1" si="51"/>
        <v>0.33734939759036142</v>
      </c>
      <c r="O42" s="2">
        <f t="shared" ca="1" si="52"/>
        <v>8.8353413654618476E-2</v>
      </c>
      <c r="P42" s="2">
        <f t="shared" ca="1" si="53"/>
        <v>-8.8353413654618476E-2</v>
      </c>
      <c r="Q42" s="2">
        <f t="shared" ca="1" si="54"/>
        <v>-0.13253012048192772</v>
      </c>
      <c r="R42" s="2">
        <f t="shared" ca="1" si="54"/>
        <v>-9.6385542168674704E-2</v>
      </c>
      <c r="S42" s="2">
        <f t="shared" ca="1" si="55"/>
        <v>4.0160642570281121E-3</v>
      </c>
      <c r="T42" s="8">
        <f t="shared" ca="1" si="56"/>
        <v>0.59036144578313254</v>
      </c>
      <c r="U42" s="8"/>
    </row>
    <row r="43" spans="1:21" x14ac:dyDescent="0.2">
      <c r="A43" s="6" t="s">
        <v>7415</v>
      </c>
      <c r="B43" t="str">
        <f t="shared" ca="1" si="57"/>
        <v>1. How important have the following been to your work over the past year? [Web conferencing/virtual classroom software]</v>
      </c>
      <c r="D43">
        <f t="shared" ca="1" si="58"/>
        <v>71</v>
      </c>
      <c r="E43">
        <f t="shared" ca="1" si="58"/>
        <v>78</v>
      </c>
      <c r="F43">
        <f t="shared" ca="1" si="58"/>
        <v>46</v>
      </c>
      <c r="G43">
        <f t="shared" ca="1" si="58"/>
        <v>26</v>
      </c>
      <c r="H43">
        <f t="shared" ca="1" si="58"/>
        <v>26</v>
      </c>
      <c r="I43">
        <f t="shared" ca="1" si="58"/>
        <v>2</v>
      </c>
      <c r="J43">
        <f t="shared" ca="1" si="50"/>
        <v>249</v>
      </c>
      <c r="L43" t="str">
        <f t="shared" ca="1" si="59"/>
        <v>Web conferencing/virtual classroom software</v>
      </c>
      <c r="M43" s="2">
        <f t="shared" ca="1" si="51"/>
        <v>0.28514056224899598</v>
      </c>
      <c r="N43" s="2">
        <f t="shared" ca="1" si="51"/>
        <v>0.31325301204819278</v>
      </c>
      <c r="O43" s="2">
        <f t="shared" ca="1" si="52"/>
        <v>9.2369477911646583E-2</v>
      </c>
      <c r="P43" s="2">
        <f t="shared" ca="1" si="53"/>
        <v>-9.2369477911646583E-2</v>
      </c>
      <c r="Q43" s="2">
        <f t="shared" ca="1" si="54"/>
        <v>-0.10441767068273092</v>
      </c>
      <c r="R43" s="2">
        <f t="shared" ca="1" si="54"/>
        <v>-0.10441767068273092</v>
      </c>
      <c r="S43" s="2">
        <f t="shared" ca="1" si="55"/>
        <v>8.0321285140562242E-3</v>
      </c>
      <c r="T43" s="8">
        <f t="shared" ca="1" si="56"/>
        <v>0.59839357429718876</v>
      </c>
      <c r="U43" s="8"/>
    </row>
    <row r="44" spans="1:21" x14ac:dyDescent="0.2">
      <c r="A44" s="6" t="s">
        <v>7402</v>
      </c>
      <c r="B44" t="str">
        <f t="shared" ca="1" si="57"/>
        <v>1. How important have the following been to your work over the past year? [Electronic assessment and submission tools (inc peer assessment, plagiarism detection, polling)]</v>
      </c>
      <c r="D44">
        <f t="shared" ca="1" si="58"/>
        <v>123</v>
      </c>
      <c r="E44">
        <f t="shared" ca="1" si="58"/>
        <v>47</v>
      </c>
      <c r="F44">
        <f t="shared" ca="1" si="58"/>
        <v>40</v>
      </c>
      <c r="G44">
        <f t="shared" ca="1" si="58"/>
        <v>15</v>
      </c>
      <c r="H44">
        <f t="shared" ca="1" si="58"/>
        <v>22</v>
      </c>
      <c r="I44">
        <f t="shared" ca="1" si="58"/>
        <v>2</v>
      </c>
      <c r="J44">
        <f t="shared" ca="1" si="50"/>
        <v>249</v>
      </c>
      <c r="L44" s="6" t="s">
        <v>8016</v>
      </c>
      <c r="M44" s="2">
        <f t="shared" ca="1" si="51"/>
        <v>0.49397590361445781</v>
      </c>
      <c r="N44" s="2">
        <f t="shared" ca="1" si="51"/>
        <v>0.18875502008032127</v>
      </c>
      <c r="O44" s="2">
        <f t="shared" ca="1" si="52"/>
        <v>8.0321285140562249E-2</v>
      </c>
      <c r="P44" s="2">
        <f t="shared" ca="1" si="53"/>
        <v>-8.0321285140562249E-2</v>
      </c>
      <c r="Q44" s="2">
        <f t="shared" ca="1" si="54"/>
        <v>-6.0240963855421686E-2</v>
      </c>
      <c r="R44" s="2">
        <f t="shared" ca="1" si="54"/>
        <v>-8.8353413654618476E-2</v>
      </c>
      <c r="S44" s="2">
        <f t="shared" ca="1" si="55"/>
        <v>8.0321285140562242E-3</v>
      </c>
      <c r="T44" s="8">
        <f t="shared" ca="1" si="56"/>
        <v>0.68273092369477906</v>
      </c>
      <c r="U44" s="8"/>
    </row>
    <row r="45" spans="1:21" x14ac:dyDescent="0.2">
      <c r="A45" s="6" t="s">
        <v>7418</v>
      </c>
      <c r="B45" t="str">
        <f t="shared" ca="1" si="57"/>
        <v>1. How important have the following been to your work over the past year? [Course design]</v>
      </c>
      <c r="D45">
        <f t="shared" ca="1" si="58"/>
        <v>125</v>
      </c>
      <c r="E45">
        <f t="shared" ca="1" si="58"/>
        <v>61</v>
      </c>
      <c r="F45">
        <f t="shared" ca="1" si="58"/>
        <v>35</v>
      </c>
      <c r="G45">
        <f t="shared" ca="1" si="58"/>
        <v>15</v>
      </c>
      <c r="H45">
        <f t="shared" ca="1" si="58"/>
        <v>12</v>
      </c>
      <c r="I45">
        <f t="shared" ca="1" si="58"/>
        <v>1</v>
      </c>
      <c r="J45">
        <f t="shared" ca="1" si="50"/>
        <v>249</v>
      </c>
      <c r="L45" t="str">
        <f ca="1">MID(B45,FIND("[",B45)+1,LEN(B45)-FIND("[",B45)-1)</f>
        <v>Course design</v>
      </c>
      <c r="M45" s="2">
        <f t="shared" ca="1" si="51"/>
        <v>0.50200803212851408</v>
      </c>
      <c r="N45" s="2">
        <f t="shared" ca="1" si="51"/>
        <v>0.24497991967871485</v>
      </c>
      <c r="O45" s="2">
        <f t="shared" ca="1" si="52"/>
        <v>7.0281124497991967E-2</v>
      </c>
      <c r="P45" s="2">
        <f t="shared" ca="1" si="53"/>
        <v>-7.0281124497991967E-2</v>
      </c>
      <c r="Q45" s="2">
        <f t="shared" ca="1" si="54"/>
        <v>-6.0240963855421686E-2</v>
      </c>
      <c r="R45" s="2">
        <f t="shared" ca="1" si="54"/>
        <v>-4.8192771084337352E-2</v>
      </c>
      <c r="S45" s="2">
        <f t="shared" ca="1" si="55"/>
        <v>4.0160642570281121E-3</v>
      </c>
      <c r="T45" s="8">
        <f t="shared" ca="1" si="56"/>
        <v>0.74698795180722888</v>
      </c>
      <c r="U45" s="8"/>
    </row>
    <row r="46" spans="1:21" x14ac:dyDescent="0.2">
      <c r="A46" s="6" t="s">
        <v>7405</v>
      </c>
      <c r="B46" t="str">
        <f t="shared" ca="1" si="57"/>
        <v>1. How important have the following been to your work over the past year? [Content Management Systems and VLEs]</v>
      </c>
      <c r="D46">
        <f t="shared" ca="1" si="58"/>
        <v>142</v>
      </c>
      <c r="E46">
        <f t="shared" ca="1" si="58"/>
        <v>59</v>
      </c>
      <c r="F46">
        <f t="shared" ca="1" si="58"/>
        <v>22</v>
      </c>
      <c r="G46">
        <f t="shared" ca="1" si="58"/>
        <v>14</v>
      </c>
      <c r="H46">
        <f t="shared" ca="1" si="58"/>
        <v>10</v>
      </c>
      <c r="I46">
        <f t="shared" ca="1" si="58"/>
        <v>2</v>
      </c>
      <c r="J46">
        <f t="shared" ca="1" si="50"/>
        <v>249</v>
      </c>
      <c r="L46" t="str">
        <f ca="1">MID(B46,FIND("[",B46)+1,LEN(B46)-FIND("[",B46)-1)</f>
        <v>Content Management Systems and VLEs</v>
      </c>
      <c r="M46" s="2">
        <f t="shared" ca="1" si="51"/>
        <v>0.57028112449799195</v>
      </c>
      <c r="N46" s="2">
        <f t="shared" ca="1" si="51"/>
        <v>0.23694779116465864</v>
      </c>
      <c r="O46" s="2">
        <f t="shared" ca="1" si="52"/>
        <v>4.4176706827309238E-2</v>
      </c>
      <c r="P46" s="2">
        <f t="shared" ca="1" si="53"/>
        <v>-4.4176706827309238E-2</v>
      </c>
      <c r="Q46" s="2">
        <f t="shared" ca="1" si="54"/>
        <v>-5.6224899598393573E-2</v>
      </c>
      <c r="R46" s="2">
        <f t="shared" ca="1" si="54"/>
        <v>-4.0160642570281124E-2</v>
      </c>
      <c r="S46" s="2">
        <f t="shared" ca="1" si="55"/>
        <v>8.0321285140562242E-3</v>
      </c>
      <c r="T46" s="8">
        <f t="shared" ca="1" si="56"/>
        <v>0.80722891566265065</v>
      </c>
      <c r="U46" s="8"/>
    </row>
    <row r="47" spans="1:21" x14ac:dyDescent="0.2">
      <c r="A47" s="6" t="s">
        <v>8017</v>
      </c>
      <c r="B47" t="str">
        <f t="shared" ca="1" si="57"/>
        <v>1. How important have the following been to your work over the past year? [Online/Blended delivery]</v>
      </c>
      <c r="D47">
        <f ca="1">COUNTIF(INDIRECT($A$25&amp;$A47&amp;":"&amp;$A47),D$2)</f>
        <v>138</v>
      </c>
      <c r="E47">
        <f t="shared" ca="1" si="58"/>
        <v>67</v>
      </c>
      <c r="F47">
        <f t="shared" ca="1" si="58"/>
        <v>27</v>
      </c>
      <c r="G47">
        <f t="shared" ca="1" si="58"/>
        <v>11</v>
      </c>
      <c r="H47">
        <f t="shared" ca="1" si="58"/>
        <v>4</v>
      </c>
      <c r="I47">
        <f t="shared" ca="1" si="58"/>
        <v>2</v>
      </c>
      <c r="J47">
        <f t="shared" ca="1" si="50"/>
        <v>249</v>
      </c>
      <c r="L47" t="str">
        <f ca="1">MID(B47,FIND("[",B47)+1,LEN(B47)-FIND("[",B47)-1)</f>
        <v>Online/Blended delivery</v>
      </c>
      <c r="M47" s="2">
        <f t="shared" ca="1" si="51"/>
        <v>0.55421686746987953</v>
      </c>
      <c r="N47" s="2">
        <f t="shared" ca="1" si="51"/>
        <v>0.26907630522088355</v>
      </c>
      <c r="O47" s="2">
        <f t="shared" ca="1" si="52"/>
        <v>5.4216867469879519E-2</v>
      </c>
      <c r="P47" s="2">
        <f t="shared" ca="1" si="53"/>
        <v>-5.4216867469879519E-2</v>
      </c>
      <c r="Q47" s="2">
        <f t="shared" ca="1" si="54"/>
        <v>-4.4176706827309238E-2</v>
      </c>
      <c r="R47" s="2">
        <f t="shared" ca="1" si="54"/>
        <v>-1.6064257028112448E-2</v>
      </c>
      <c r="S47" s="2">
        <f t="shared" ca="1" si="55"/>
        <v>8.0321285140562242E-3</v>
      </c>
      <c r="T47" s="8">
        <f t="shared" ca="1" si="56"/>
        <v>0.82329317269076308</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9"/>
  <sheetViews>
    <sheetView zoomScale="80" zoomScaleNormal="80" workbookViewId="0">
      <selection activeCell="BH110" sqref="BH110"/>
    </sheetView>
  </sheetViews>
  <sheetFormatPr defaultRowHeight="12.75" x14ac:dyDescent="0.2"/>
  <cols>
    <col min="12" max="12" width="24" customWidth="1"/>
  </cols>
  <sheetData>
    <row r="1" spans="1:30" ht="17.25" x14ac:dyDescent="0.2">
      <c r="A1" s="9" t="str">
        <f>"'Form responses'!"</f>
        <v>'Form responses'!</v>
      </c>
      <c r="B1" s="7" t="s">
        <v>7462</v>
      </c>
      <c r="C1" s="6"/>
      <c r="D1" s="6"/>
      <c r="AA1" s="38">
        <v>2014</v>
      </c>
      <c r="AB1" s="38"/>
      <c r="AC1" s="38">
        <v>2015</v>
      </c>
      <c r="AD1" s="38"/>
    </row>
    <row r="2" spans="1:30" ht="17.25" x14ac:dyDescent="0.2">
      <c r="A2" s="6" t="s">
        <v>7420</v>
      </c>
      <c r="B2" s="7"/>
      <c r="C2" s="6"/>
      <c r="D2" s="6">
        <v>5</v>
      </c>
      <c r="E2">
        <v>4</v>
      </c>
      <c r="F2">
        <v>3</v>
      </c>
      <c r="G2">
        <v>2</v>
      </c>
      <c r="H2">
        <v>1</v>
      </c>
      <c r="I2" t="s">
        <v>118</v>
      </c>
      <c r="M2" s="6" t="s">
        <v>8043</v>
      </c>
      <c r="N2" s="6" t="s">
        <v>8044</v>
      </c>
      <c r="O2" s="6" t="s">
        <v>8021</v>
      </c>
      <c r="P2" s="6" t="s">
        <v>8021</v>
      </c>
      <c r="Q2" s="6" t="s">
        <v>8045</v>
      </c>
      <c r="R2" s="6" t="s">
        <v>8046</v>
      </c>
      <c r="S2" t="s">
        <v>118</v>
      </c>
      <c r="T2" s="6" t="s">
        <v>7422</v>
      </c>
      <c r="V2" s="2" t="s">
        <v>8107</v>
      </c>
      <c r="AA2">
        <v>2014</v>
      </c>
      <c r="AB2">
        <v>2014</v>
      </c>
      <c r="AC2">
        <v>2015</v>
      </c>
      <c r="AD2">
        <v>2015</v>
      </c>
    </row>
    <row r="3" spans="1:30" x14ac:dyDescent="0.2">
      <c r="A3" s="6" t="s">
        <v>7450</v>
      </c>
      <c r="B3" t="str">
        <f t="shared" ref="B3:B15" ca="1" si="0">INDIRECT($A$1&amp;A3&amp;"1")</f>
        <v>2. Would you describe the following as an enabler/driver for you in your use of Learning Technology? [Professional incentives]</v>
      </c>
      <c r="D3">
        <f t="shared" ref="D3:I15" ca="1" si="1">COUNTIF(INDIRECT($A$1&amp;$A3&amp;":"&amp;$A3),D$2)</f>
        <v>24</v>
      </c>
      <c r="E3">
        <f t="shared" ca="1" si="1"/>
        <v>51</v>
      </c>
      <c r="F3">
        <f t="shared" ca="1" si="1"/>
        <v>53</v>
      </c>
      <c r="G3">
        <f t="shared" ca="1" si="1"/>
        <v>27</v>
      </c>
      <c r="H3">
        <f t="shared" ca="1" si="1"/>
        <v>35</v>
      </c>
      <c r="I3">
        <f t="shared" ca="1" si="1"/>
        <v>6</v>
      </c>
      <c r="J3">
        <f t="shared" ref="J3:J15" ca="1" si="2">SUM(D3:I3)</f>
        <v>196</v>
      </c>
      <c r="L3" t="str">
        <f t="shared" ref="L3:L15" ca="1" si="3">MID(B3,FIND("[",B3)+1,LEN(B3)-FIND("[",B3)-1)</f>
        <v>Professional incentives</v>
      </c>
      <c r="M3" s="2">
        <f t="shared" ref="M3:M15" ca="1" si="4">D3/$J3</f>
        <v>0.12244897959183673</v>
      </c>
      <c r="N3" s="2">
        <f t="shared" ref="N3:N15" ca="1" si="5">E3/$J3</f>
        <v>0.26020408163265307</v>
      </c>
      <c r="O3" s="2">
        <f t="shared" ref="O3:O15" ca="1" si="6">F3/$J3/2</f>
        <v>0.13520408163265307</v>
      </c>
      <c r="P3" s="2">
        <f t="shared" ref="P3:P15" ca="1" si="7">-O3</f>
        <v>-0.13520408163265307</v>
      </c>
      <c r="Q3" s="2">
        <f t="shared" ref="Q3:Q15" ca="1" si="8">-G3/$J3</f>
        <v>-0.13775510204081631</v>
      </c>
      <c r="R3" s="2">
        <f t="shared" ref="R3:R15" ca="1" si="9">-H3/$J3</f>
        <v>-0.17857142857142858</v>
      </c>
      <c r="S3" s="2">
        <f t="shared" ref="S3:S15" ca="1" si="10">I3/$J3</f>
        <v>3.0612244897959183E-2</v>
      </c>
      <c r="T3" s="8">
        <f t="shared" ref="T3:T15" ca="1" si="11">M3+N3</f>
        <v>0.38265306122448983</v>
      </c>
      <c r="V3" s="8">
        <f t="shared" ref="V3:V15" ca="1" si="12">T3-T21</f>
        <v>6.5383984919268945E-2</v>
      </c>
      <c r="Z3" t="s">
        <v>8108</v>
      </c>
      <c r="AA3">
        <v>1</v>
      </c>
      <c r="AB3">
        <v>1</v>
      </c>
      <c r="AC3">
        <v>1</v>
      </c>
      <c r="AD3">
        <v>1</v>
      </c>
    </row>
    <row r="4" spans="1:30" x14ac:dyDescent="0.2">
      <c r="A4" s="6" t="s">
        <v>7457</v>
      </c>
      <c r="B4" t="str">
        <f t="shared" ca="1" si="0"/>
        <v>2. Would you describe the following as an enabler/driver for you in your use of Learning Technology? [Changing administrative processes ]</v>
      </c>
      <c r="D4">
        <f t="shared" ca="1" si="1"/>
        <v>27</v>
      </c>
      <c r="E4">
        <f t="shared" ca="1" si="1"/>
        <v>57</v>
      </c>
      <c r="F4">
        <f t="shared" ca="1" si="1"/>
        <v>52</v>
      </c>
      <c r="G4">
        <f t="shared" ca="1" si="1"/>
        <v>29</v>
      </c>
      <c r="H4">
        <f t="shared" ca="1" si="1"/>
        <v>23</v>
      </c>
      <c r="I4">
        <f t="shared" ca="1" si="1"/>
        <v>8</v>
      </c>
      <c r="J4">
        <f t="shared" ca="1" si="2"/>
        <v>196</v>
      </c>
      <c r="L4" t="str">
        <f t="shared" ca="1" si="3"/>
        <v xml:space="preserve">Changing administrative processes </v>
      </c>
      <c r="M4" s="2">
        <f t="shared" ca="1" si="4"/>
        <v>0.13775510204081631</v>
      </c>
      <c r="N4" s="2">
        <f t="shared" ca="1" si="5"/>
        <v>0.29081632653061223</v>
      </c>
      <c r="O4" s="2">
        <f t="shared" ca="1" si="6"/>
        <v>0.1326530612244898</v>
      </c>
      <c r="P4" s="2">
        <f t="shared" ca="1" si="7"/>
        <v>-0.1326530612244898</v>
      </c>
      <c r="Q4" s="2">
        <f t="shared" ca="1" si="8"/>
        <v>-0.14795918367346939</v>
      </c>
      <c r="R4" s="2">
        <f t="shared" ca="1" si="9"/>
        <v>-0.11734693877551021</v>
      </c>
      <c r="S4" s="2">
        <f t="shared" ca="1" si="10"/>
        <v>4.0816326530612242E-2</v>
      </c>
      <c r="T4" s="8">
        <f t="shared" ca="1" si="11"/>
        <v>0.42857142857142855</v>
      </c>
      <c r="V4" s="8">
        <f t="shared" ca="1" si="12"/>
        <v>3.4997131382673519E-2</v>
      </c>
      <c r="Z4" t="s">
        <v>8109</v>
      </c>
      <c r="AA4">
        <v>2</v>
      </c>
      <c r="AB4">
        <v>2</v>
      </c>
      <c r="AC4">
        <v>2</v>
      </c>
      <c r="AD4">
        <v>2</v>
      </c>
    </row>
    <row r="5" spans="1:30" x14ac:dyDescent="0.2">
      <c r="A5" s="6" t="s">
        <v>7456</v>
      </c>
      <c r="B5" t="str">
        <f t="shared" ca="1" si="0"/>
        <v>2. Would you describe the following as an enabler/driver for you in your use of Learning Technology? [Organisational structure ]</v>
      </c>
      <c r="D5">
        <f t="shared" ca="1" si="1"/>
        <v>32</v>
      </c>
      <c r="E5">
        <f t="shared" ca="1" si="1"/>
        <v>52</v>
      </c>
      <c r="F5">
        <f t="shared" ca="1" si="1"/>
        <v>55</v>
      </c>
      <c r="G5">
        <f t="shared" ca="1" si="1"/>
        <v>26</v>
      </c>
      <c r="H5">
        <f t="shared" ca="1" si="1"/>
        <v>25</v>
      </c>
      <c r="I5">
        <f t="shared" ca="1" si="1"/>
        <v>6</v>
      </c>
      <c r="J5">
        <f t="shared" ca="1" si="2"/>
        <v>196</v>
      </c>
      <c r="L5" t="str">
        <f t="shared" ca="1" si="3"/>
        <v xml:space="preserve">Organisational structure </v>
      </c>
      <c r="M5" s="2">
        <f t="shared" ca="1" si="4"/>
        <v>0.16326530612244897</v>
      </c>
      <c r="N5" s="2">
        <f t="shared" ca="1" si="5"/>
        <v>0.26530612244897961</v>
      </c>
      <c r="O5" s="2">
        <f t="shared" ca="1" si="6"/>
        <v>0.14030612244897958</v>
      </c>
      <c r="P5" s="2">
        <f t="shared" ca="1" si="7"/>
        <v>-0.14030612244897958</v>
      </c>
      <c r="Q5" s="2">
        <f t="shared" ca="1" si="8"/>
        <v>-0.1326530612244898</v>
      </c>
      <c r="R5" s="2">
        <f t="shared" ca="1" si="9"/>
        <v>-0.12755102040816327</v>
      </c>
      <c r="S5" s="2">
        <f t="shared" ca="1" si="10"/>
        <v>3.0612244897959183E-2</v>
      </c>
      <c r="T5" s="8">
        <f t="shared" ca="1" si="11"/>
        <v>0.4285714285714286</v>
      </c>
      <c r="V5" s="8">
        <f t="shared" ca="1" si="12"/>
        <v>-4.1308089500860568E-2</v>
      </c>
      <c r="Z5" t="s">
        <v>8110</v>
      </c>
      <c r="AA5">
        <v>4</v>
      </c>
      <c r="AB5">
        <v>4</v>
      </c>
      <c r="AC5">
        <v>3</v>
      </c>
      <c r="AD5">
        <v>3</v>
      </c>
    </row>
    <row r="6" spans="1:30" x14ac:dyDescent="0.2">
      <c r="A6" s="6" t="s">
        <v>7454</v>
      </c>
      <c r="B6" t="str">
        <f t="shared" ca="1" si="0"/>
        <v>2. Would you describe the following as an enabler/driver for you in your use of Learning Technology? [Recognition for career development ]</v>
      </c>
      <c r="D6">
        <f t="shared" ca="1" si="1"/>
        <v>31</v>
      </c>
      <c r="E6">
        <f t="shared" ca="1" si="1"/>
        <v>60</v>
      </c>
      <c r="F6">
        <f t="shared" ca="1" si="1"/>
        <v>48</v>
      </c>
      <c r="G6">
        <f t="shared" ca="1" si="1"/>
        <v>30</v>
      </c>
      <c r="H6">
        <f t="shared" ca="1" si="1"/>
        <v>22</v>
      </c>
      <c r="I6">
        <f t="shared" ca="1" si="1"/>
        <v>5</v>
      </c>
      <c r="J6">
        <f t="shared" ca="1" si="2"/>
        <v>196</v>
      </c>
      <c r="L6" t="str">
        <f t="shared" ca="1" si="3"/>
        <v xml:space="preserve">Recognition for career development </v>
      </c>
      <c r="M6" s="2">
        <f t="shared" ca="1" si="4"/>
        <v>0.15816326530612246</v>
      </c>
      <c r="N6" s="2">
        <f t="shared" ca="1" si="5"/>
        <v>0.30612244897959184</v>
      </c>
      <c r="O6" s="2">
        <f t="shared" ca="1" si="6"/>
        <v>0.12244897959183673</v>
      </c>
      <c r="P6" s="2">
        <f t="shared" ca="1" si="7"/>
        <v>-0.12244897959183673</v>
      </c>
      <c r="Q6" s="2">
        <f t="shared" ca="1" si="8"/>
        <v>-0.15306122448979592</v>
      </c>
      <c r="R6" s="2">
        <f t="shared" ca="1" si="9"/>
        <v>-0.11224489795918367</v>
      </c>
      <c r="S6" s="2">
        <f t="shared" ca="1" si="10"/>
        <v>2.5510204081632654E-2</v>
      </c>
      <c r="T6" s="8">
        <f t="shared" ca="1" si="11"/>
        <v>0.4642857142857143</v>
      </c>
      <c r="V6" s="8">
        <f t="shared" ca="1" si="12"/>
        <v>1.0470453241537614E-2</v>
      </c>
      <c r="Z6" t="s">
        <v>8111</v>
      </c>
      <c r="AA6">
        <v>3</v>
      </c>
      <c r="AB6">
        <v>3</v>
      </c>
      <c r="AC6">
        <v>4</v>
      </c>
      <c r="AD6">
        <v>4</v>
      </c>
    </row>
    <row r="7" spans="1:30" x14ac:dyDescent="0.2">
      <c r="A7" s="6" t="s">
        <v>7461</v>
      </c>
      <c r="B7" t="str">
        <f t="shared" ca="1" si="0"/>
        <v>2. Would you describe the following as an enabler/driver for you in your use of Learning Technology? [Existing infrastructure]</v>
      </c>
      <c r="D7">
        <f t="shared" ca="1" si="1"/>
        <v>36</v>
      </c>
      <c r="E7">
        <f t="shared" ca="1" si="1"/>
        <v>67</v>
      </c>
      <c r="F7">
        <f t="shared" ca="1" si="1"/>
        <v>52</v>
      </c>
      <c r="G7">
        <f t="shared" ca="1" si="1"/>
        <v>22</v>
      </c>
      <c r="H7">
        <f t="shared" ca="1" si="1"/>
        <v>15</v>
      </c>
      <c r="I7">
        <f t="shared" ca="1" si="1"/>
        <v>4</v>
      </c>
      <c r="J7">
        <f t="shared" ca="1" si="2"/>
        <v>196</v>
      </c>
      <c r="L7" t="str">
        <f t="shared" ca="1" si="3"/>
        <v>Existing infrastructure</v>
      </c>
      <c r="M7" s="2">
        <f t="shared" ca="1" si="4"/>
        <v>0.18367346938775511</v>
      </c>
      <c r="N7" s="2">
        <f t="shared" ca="1" si="5"/>
        <v>0.34183673469387754</v>
      </c>
      <c r="O7" s="2">
        <f t="shared" ca="1" si="6"/>
        <v>0.1326530612244898</v>
      </c>
      <c r="P7" s="2">
        <f t="shared" ca="1" si="7"/>
        <v>-0.1326530612244898</v>
      </c>
      <c r="Q7" s="2">
        <f t="shared" ca="1" si="8"/>
        <v>-0.11224489795918367</v>
      </c>
      <c r="R7" s="2">
        <f t="shared" ca="1" si="9"/>
        <v>-7.6530612244897961E-2</v>
      </c>
      <c r="S7" s="2">
        <f t="shared" ca="1" si="10"/>
        <v>2.0408163265306121E-2</v>
      </c>
      <c r="T7" s="8">
        <f t="shared" ca="1" si="11"/>
        <v>0.52551020408163263</v>
      </c>
      <c r="V7" s="8">
        <f t="shared" ca="1" si="12"/>
        <v>3.1534300467174758E-2</v>
      </c>
      <c r="Z7" t="s">
        <v>8112</v>
      </c>
      <c r="AA7">
        <v>5</v>
      </c>
      <c r="AB7">
        <v>5</v>
      </c>
      <c r="AC7">
        <v>5</v>
      </c>
      <c r="AD7">
        <v>5</v>
      </c>
    </row>
    <row r="8" spans="1:30" x14ac:dyDescent="0.2">
      <c r="A8" s="6" t="s">
        <v>7459</v>
      </c>
      <c r="B8" t="str">
        <f t="shared" ca="1" si="0"/>
        <v>2. Would you describe the following as an enabler/driver for you in your use of Learning Technology? [Strategy and leadership]</v>
      </c>
      <c r="D8">
        <f t="shared" ca="1" si="1"/>
        <v>56</v>
      </c>
      <c r="E8">
        <f t="shared" ca="1" si="1"/>
        <v>54</v>
      </c>
      <c r="F8">
        <f t="shared" ca="1" si="1"/>
        <v>47</v>
      </c>
      <c r="G8">
        <f t="shared" ca="1" si="1"/>
        <v>15</v>
      </c>
      <c r="H8">
        <f t="shared" ca="1" si="1"/>
        <v>19</v>
      </c>
      <c r="I8">
        <f t="shared" ca="1" si="1"/>
        <v>5</v>
      </c>
      <c r="J8">
        <f t="shared" ca="1" si="2"/>
        <v>196</v>
      </c>
      <c r="L8" t="str">
        <f t="shared" ca="1" si="3"/>
        <v>Strategy and leadership</v>
      </c>
      <c r="M8" s="2">
        <f t="shared" ca="1" si="4"/>
        <v>0.2857142857142857</v>
      </c>
      <c r="N8" s="2">
        <f t="shared" ca="1" si="5"/>
        <v>0.27551020408163263</v>
      </c>
      <c r="O8" s="2">
        <f t="shared" ca="1" si="6"/>
        <v>0.11989795918367346</v>
      </c>
      <c r="P8" s="2">
        <f t="shared" ca="1" si="7"/>
        <v>-0.11989795918367346</v>
      </c>
      <c r="Q8" s="2">
        <f t="shared" ca="1" si="8"/>
        <v>-7.6530612244897961E-2</v>
      </c>
      <c r="R8" s="2">
        <f t="shared" ca="1" si="9"/>
        <v>-9.6938775510204078E-2</v>
      </c>
      <c r="S8" s="2">
        <f t="shared" ca="1" si="10"/>
        <v>2.5510204081632654E-2</v>
      </c>
      <c r="T8" s="8">
        <f t="shared" ca="1" si="11"/>
        <v>0.56122448979591832</v>
      </c>
      <c r="V8" s="8">
        <f t="shared" ca="1" si="12"/>
        <v>-6.1265470043439074E-2</v>
      </c>
      <c r="Z8" t="s">
        <v>8113</v>
      </c>
      <c r="AA8">
        <v>8</v>
      </c>
      <c r="AB8">
        <v>8</v>
      </c>
      <c r="AC8">
        <v>6</v>
      </c>
      <c r="AD8">
        <v>6</v>
      </c>
    </row>
    <row r="9" spans="1:30" x14ac:dyDescent="0.2">
      <c r="A9" s="6" t="s">
        <v>7455</v>
      </c>
      <c r="B9" t="str">
        <f t="shared" ca="1" si="0"/>
        <v>2. Would you describe the following as an enabler/driver for you in your use of Learning Technology? [Support staff ]</v>
      </c>
      <c r="D9">
        <f t="shared" ca="1" si="1"/>
        <v>39</v>
      </c>
      <c r="E9">
        <f t="shared" ca="1" si="1"/>
        <v>75</v>
      </c>
      <c r="F9">
        <f t="shared" ca="1" si="1"/>
        <v>38</v>
      </c>
      <c r="G9">
        <f t="shared" ca="1" si="1"/>
        <v>23</v>
      </c>
      <c r="H9">
        <f t="shared" ca="1" si="1"/>
        <v>15</v>
      </c>
      <c r="I9">
        <f t="shared" ca="1" si="1"/>
        <v>6</v>
      </c>
      <c r="J9">
        <f t="shared" ca="1" si="2"/>
        <v>196</v>
      </c>
      <c r="L9" t="str">
        <f t="shared" ca="1" si="3"/>
        <v xml:space="preserve">Support staff </v>
      </c>
      <c r="M9" s="2">
        <f t="shared" ca="1" si="4"/>
        <v>0.19897959183673469</v>
      </c>
      <c r="N9" s="2">
        <f t="shared" ca="1" si="5"/>
        <v>0.38265306122448978</v>
      </c>
      <c r="O9" s="2">
        <f t="shared" ca="1" si="6"/>
        <v>9.6938775510204078E-2</v>
      </c>
      <c r="P9" s="2">
        <f t="shared" ca="1" si="7"/>
        <v>-9.6938775510204078E-2</v>
      </c>
      <c r="Q9" s="2">
        <f t="shared" ca="1" si="8"/>
        <v>-0.11734693877551021</v>
      </c>
      <c r="R9" s="2">
        <f t="shared" ca="1" si="9"/>
        <v>-7.6530612244897961E-2</v>
      </c>
      <c r="S9" s="2">
        <f t="shared" ca="1" si="10"/>
        <v>3.0612244897959183E-2</v>
      </c>
      <c r="T9" s="8">
        <f t="shared" ca="1" si="11"/>
        <v>0.58163265306122447</v>
      </c>
      <c r="V9" s="8">
        <f t="shared" ca="1" si="12"/>
        <v>3.1431849848373106E-2</v>
      </c>
      <c r="Z9" t="s">
        <v>8114</v>
      </c>
      <c r="AA9">
        <v>6</v>
      </c>
      <c r="AB9">
        <v>6</v>
      </c>
      <c r="AC9">
        <v>7</v>
      </c>
      <c r="AD9">
        <v>7</v>
      </c>
    </row>
    <row r="10" spans="1:30" x14ac:dyDescent="0.2">
      <c r="A10" s="6" t="s">
        <v>7449</v>
      </c>
      <c r="B10" t="str">
        <f t="shared" ca="1" si="0"/>
        <v>2. Would you describe the following as an enabler/driver for you in your use of Learning Technology? [Dedicated time]</v>
      </c>
      <c r="D10">
        <f t="shared" ca="1" si="1"/>
        <v>63</v>
      </c>
      <c r="E10">
        <f t="shared" ca="1" si="1"/>
        <v>56</v>
      </c>
      <c r="F10">
        <f t="shared" ca="1" si="1"/>
        <v>39</v>
      </c>
      <c r="G10">
        <f t="shared" ca="1" si="1"/>
        <v>18</v>
      </c>
      <c r="H10">
        <f t="shared" ca="1" si="1"/>
        <v>13</v>
      </c>
      <c r="I10">
        <f t="shared" ca="1" si="1"/>
        <v>7</v>
      </c>
      <c r="J10">
        <f t="shared" ca="1" si="2"/>
        <v>196</v>
      </c>
      <c r="L10" t="str">
        <f t="shared" ca="1" si="3"/>
        <v>Dedicated time</v>
      </c>
      <c r="M10" s="2">
        <f t="shared" ca="1" si="4"/>
        <v>0.32142857142857145</v>
      </c>
      <c r="N10" s="2">
        <f t="shared" ca="1" si="5"/>
        <v>0.2857142857142857</v>
      </c>
      <c r="O10" s="2">
        <f t="shared" ca="1" si="6"/>
        <v>9.9489795918367346E-2</v>
      </c>
      <c r="P10" s="2">
        <f t="shared" ca="1" si="7"/>
        <v>-9.9489795918367346E-2</v>
      </c>
      <c r="Q10" s="2">
        <f t="shared" ca="1" si="8"/>
        <v>-9.1836734693877556E-2</v>
      </c>
      <c r="R10" s="2">
        <f t="shared" ca="1" si="9"/>
        <v>-6.6326530612244902E-2</v>
      </c>
      <c r="S10" s="2">
        <f t="shared" ca="1" si="10"/>
        <v>3.5714285714285712E-2</v>
      </c>
      <c r="T10" s="8">
        <f t="shared" ca="1" si="11"/>
        <v>0.60714285714285721</v>
      </c>
      <c r="V10" s="8">
        <f t="shared" ca="1" si="12"/>
        <v>-4.3459552495697107E-2</v>
      </c>
      <c r="Z10" t="s">
        <v>8115</v>
      </c>
      <c r="AA10">
        <v>10</v>
      </c>
      <c r="AB10">
        <v>10</v>
      </c>
      <c r="AC10">
        <v>8</v>
      </c>
      <c r="AD10">
        <v>8</v>
      </c>
    </row>
    <row r="11" spans="1:30" x14ac:dyDescent="0.2">
      <c r="A11" s="6" t="s">
        <v>7452</v>
      </c>
      <c r="B11" t="str">
        <f t="shared" ca="1" si="0"/>
        <v>2. Would you describe the following as an enabler/driver for you in your use of Learning Technology? [Staff development opportunities ]</v>
      </c>
      <c r="D11">
        <f t="shared" ca="1" si="1"/>
        <v>49</v>
      </c>
      <c r="E11">
        <f t="shared" ca="1" si="1"/>
        <v>72</v>
      </c>
      <c r="F11">
        <f t="shared" ca="1" si="1"/>
        <v>39</v>
      </c>
      <c r="G11">
        <f t="shared" ca="1" si="1"/>
        <v>16</v>
      </c>
      <c r="H11">
        <f t="shared" ca="1" si="1"/>
        <v>15</v>
      </c>
      <c r="I11">
        <f t="shared" ca="1" si="1"/>
        <v>5</v>
      </c>
      <c r="J11">
        <f t="shared" ca="1" si="2"/>
        <v>196</v>
      </c>
      <c r="L11" t="str">
        <f t="shared" ca="1" si="3"/>
        <v xml:space="preserve">Staff development opportunities </v>
      </c>
      <c r="M11" s="2">
        <f t="shared" ca="1" si="4"/>
        <v>0.25</v>
      </c>
      <c r="N11" s="2">
        <f t="shared" ca="1" si="5"/>
        <v>0.36734693877551022</v>
      </c>
      <c r="O11" s="2">
        <f t="shared" ca="1" si="6"/>
        <v>9.9489795918367346E-2</v>
      </c>
      <c r="P11" s="2">
        <f t="shared" ca="1" si="7"/>
        <v>-9.9489795918367346E-2</v>
      </c>
      <c r="Q11" s="2">
        <f t="shared" ca="1" si="8"/>
        <v>-8.1632653061224483E-2</v>
      </c>
      <c r="R11" s="2">
        <f t="shared" ca="1" si="9"/>
        <v>-7.6530612244897961E-2</v>
      </c>
      <c r="S11" s="2">
        <f t="shared" ca="1" si="10"/>
        <v>2.5510204081632654E-2</v>
      </c>
      <c r="T11" s="8">
        <f t="shared" ca="1" si="11"/>
        <v>0.61734693877551017</v>
      </c>
      <c r="V11" s="8">
        <f t="shared" ca="1" si="12"/>
        <v>6.3130071305630642E-2</v>
      </c>
      <c r="Z11" t="s">
        <v>8116</v>
      </c>
      <c r="AA11">
        <v>7</v>
      </c>
      <c r="AB11">
        <v>7</v>
      </c>
      <c r="AC11">
        <v>9</v>
      </c>
      <c r="AD11">
        <v>9</v>
      </c>
    </row>
    <row r="12" spans="1:30" x14ac:dyDescent="0.2">
      <c r="A12" s="6" t="s">
        <v>7458</v>
      </c>
      <c r="B12" t="str">
        <f t="shared" ca="1" si="0"/>
        <v>2. Would you describe the following as an enabler/driver for you in your use of Learning Technology? [Institutional culture ]</v>
      </c>
      <c r="D12">
        <f t="shared" ca="1" si="1"/>
        <v>56</v>
      </c>
      <c r="E12">
        <f t="shared" ca="1" si="1"/>
        <v>67</v>
      </c>
      <c r="F12">
        <f t="shared" ca="1" si="1"/>
        <v>31</v>
      </c>
      <c r="G12">
        <f t="shared" ca="1" si="1"/>
        <v>21</v>
      </c>
      <c r="H12">
        <f t="shared" ca="1" si="1"/>
        <v>15</v>
      </c>
      <c r="I12">
        <f t="shared" ca="1" si="1"/>
        <v>6</v>
      </c>
      <c r="J12">
        <f t="shared" ca="1" si="2"/>
        <v>196</v>
      </c>
      <c r="L12" t="str">
        <f t="shared" ca="1" si="3"/>
        <v xml:space="preserve">Institutional culture </v>
      </c>
      <c r="M12" s="2">
        <f t="shared" ca="1" si="4"/>
        <v>0.2857142857142857</v>
      </c>
      <c r="N12" s="2">
        <f t="shared" ca="1" si="5"/>
        <v>0.34183673469387754</v>
      </c>
      <c r="O12" s="2">
        <f t="shared" ca="1" si="6"/>
        <v>7.9081632653061229E-2</v>
      </c>
      <c r="P12" s="2">
        <f t="shared" ca="1" si="7"/>
        <v>-7.9081632653061229E-2</v>
      </c>
      <c r="Q12" s="2">
        <f t="shared" ca="1" si="8"/>
        <v>-0.10714285714285714</v>
      </c>
      <c r="R12" s="2">
        <f t="shared" ca="1" si="9"/>
        <v>-7.6530612244897961E-2</v>
      </c>
      <c r="S12" s="2">
        <f t="shared" ca="1" si="10"/>
        <v>3.0612244897959183E-2</v>
      </c>
      <c r="T12" s="8">
        <f t="shared" ca="1" si="11"/>
        <v>0.62755102040816324</v>
      </c>
      <c r="V12" s="8">
        <f t="shared" ca="1" si="12"/>
        <v>-2.9710679452504829E-3</v>
      </c>
      <c r="Z12" t="s">
        <v>8117</v>
      </c>
      <c r="AA12">
        <v>9</v>
      </c>
      <c r="AB12">
        <v>9</v>
      </c>
      <c r="AC12">
        <v>10</v>
      </c>
      <c r="AD12">
        <v>10</v>
      </c>
    </row>
    <row r="13" spans="1:30" x14ac:dyDescent="0.2">
      <c r="A13" s="6" t="s">
        <v>7453</v>
      </c>
      <c r="B13" t="str">
        <f t="shared" ca="1" si="0"/>
        <v>2. Would you describe the following as an enabler/driver for you in your use of Learning Technology? [Colleagues' commitment ]</v>
      </c>
      <c r="D13">
        <f t="shared" ca="1" si="1"/>
        <v>52</v>
      </c>
      <c r="E13">
        <f t="shared" ca="1" si="1"/>
        <v>74</v>
      </c>
      <c r="F13">
        <f t="shared" ca="1" si="1"/>
        <v>47</v>
      </c>
      <c r="G13">
        <f t="shared" ca="1" si="1"/>
        <v>10</v>
      </c>
      <c r="H13">
        <f t="shared" ca="1" si="1"/>
        <v>7</v>
      </c>
      <c r="I13">
        <f t="shared" ca="1" si="1"/>
        <v>6</v>
      </c>
      <c r="J13">
        <f t="shared" ca="1" si="2"/>
        <v>196</v>
      </c>
      <c r="L13" t="str">
        <f t="shared" ca="1" si="3"/>
        <v>Colleagues' commitment </v>
      </c>
      <c r="M13" s="2">
        <f t="shared" ca="1" si="4"/>
        <v>0.26530612244897961</v>
      </c>
      <c r="N13" s="2">
        <f t="shared" ca="1" si="5"/>
        <v>0.37755102040816324</v>
      </c>
      <c r="O13" s="2">
        <f t="shared" ca="1" si="6"/>
        <v>0.11989795918367346</v>
      </c>
      <c r="P13" s="2">
        <f t="shared" ca="1" si="7"/>
        <v>-0.11989795918367346</v>
      </c>
      <c r="Q13" s="2">
        <f t="shared" ca="1" si="8"/>
        <v>-5.1020408163265307E-2</v>
      </c>
      <c r="R13" s="2">
        <f t="shared" ca="1" si="9"/>
        <v>-3.5714285714285712E-2</v>
      </c>
      <c r="S13" s="2">
        <f t="shared" ca="1" si="10"/>
        <v>3.0612244897959183E-2</v>
      </c>
      <c r="T13" s="8">
        <f t="shared" ca="1" si="11"/>
        <v>0.64285714285714279</v>
      </c>
      <c r="V13" s="8">
        <f t="shared" ca="1" si="12"/>
        <v>-2.3809523809523947E-2</v>
      </c>
      <c r="Z13" t="s">
        <v>8118</v>
      </c>
      <c r="AA13">
        <v>11</v>
      </c>
      <c r="AB13">
        <v>11</v>
      </c>
      <c r="AC13">
        <v>11</v>
      </c>
      <c r="AD13">
        <v>11</v>
      </c>
    </row>
    <row r="14" spans="1:30" x14ac:dyDescent="0.2">
      <c r="A14" s="6" t="s">
        <v>7451</v>
      </c>
      <c r="B14" t="str">
        <f t="shared" ca="1" si="0"/>
        <v>2. Would you describe the following as an enabler/driver for you in your use of Learning Technology? [Colleagues' knowledge/expertise]</v>
      </c>
      <c r="D14">
        <f t="shared" ca="1" si="1"/>
        <v>50</v>
      </c>
      <c r="E14">
        <f t="shared" ca="1" si="1"/>
        <v>90</v>
      </c>
      <c r="F14">
        <f t="shared" ca="1" si="1"/>
        <v>29</v>
      </c>
      <c r="G14">
        <f t="shared" ca="1" si="1"/>
        <v>14</v>
      </c>
      <c r="H14">
        <f t="shared" ca="1" si="1"/>
        <v>9</v>
      </c>
      <c r="I14">
        <f t="shared" ca="1" si="1"/>
        <v>4</v>
      </c>
      <c r="J14">
        <f t="shared" ca="1" si="2"/>
        <v>196</v>
      </c>
      <c r="L14" t="str">
        <f t="shared" ca="1" si="3"/>
        <v>Colleagues' knowledge/expertise</v>
      </c>
      <c r="M14" s="2">
        <f t="shared" ca="1" si="4"/>
        <v>0.25510204081632654</v>
      </c>
      <c r="N14" s="2">
        <f t="shared" ca="1" si="5"/>
        <v>0.45918367346938777</v>
      </c>
      <c r="O14" s="2">
        <f t="shared" ca="1" si="6"/>
        <v>7.3979591836734693E-2</v>
      </c>
      <c r="P14" s="2">
        <f t="shared" ca="1" si="7"/>
        <v>-7.3979591836734693E-2</v>
      </c>
      <c r="Q14" s="2">
        <f t="shared" ca="1" si="8"/>
        <v>-7.1428571428571425E-2</v>
      </c>
      <c r="R14" s="2">
        <f t="shared" ca="1" si="9"/>
        <v>-4.5918367346938778E-2</v>
      </c>
      <c r="S14" s="2">
        <f t="shared" ca="1" si="10"/>
        <v>2.0408163265306121E-2</v>
      </c>
      <c r="T14" s="8">
        <f t="shared" ca="1" si="11"/>
        <v>0.7142857142857143</v>
      </c>
      <c r="V14" s="8">
        <f t="shared" ca="1" si="12"/>
        <v>7.4584050487664921E-3</v>
      </c>
      <c r="Z14" t="s">
        <v>8121</v>
      </c>
      <c r="AA14">
        <v>12</v>
      </c>
      <c r="AB14">
        <v>12</v>
      </c>
      <c r="AC14">
        <v>12</v>
      </c>
      <c r="AD14">
        <v>12</v>
      </c>
    </row>
    <row r="15" spans="1:30" x14ac:dyDescent="0.2">
      <c r="A15" s="6" t="s">
        <v>7460</v>
      </c>
      <c r="B15" t="str">
        <f t="shared" ca="1" si="0"/>
        <v>2. Would you describe the following as an enabler/driver for you in your use of Learning Technology? [Engagement from students/learners]</v>
      </c>
      <c r="D15">
        <f t="shared" ca="1" si="1"/>
        <v>83</v>
      </c>
      <c r="E15">
        <f t="shared" ca="1" si="1"/>
        <v>65</v>
      </c>
      <c r="F15">
        <f t="shared" ca="1" si="1"/>
        <v>32</v>
      </c>
      <c r="G15">
        <f t="shared" ca="1" si="1"/>
        <v>7</v>
      </c>
      <c r="H15">
        <f t="shared" ca="1" si="1"/>
        <v>5</v>
      </c>
      <c r="I15">
        <f t="shared" ca="1" si="1"/>
        <v>4</v>
      </c>
      <c r="J15">
        <f t="shared" ca="1" si="2"/>
        <v>196</v>
      </c>
      <c r="L15" t="str">
        <f t="shared" ca="1" si="3"/>
        <v>Engagement from students/learners</v>
      </c>
      <c r="M15" s="2">
        <f t="shared" ca="1" si="4"/>
        <v>0.42346938775510207</v>
      </c>
      <c r="N15" s="2">
        <f t="shared" ca="1" si="5"/>
        <v>0.33163265306122447</v>
      </c>
      <c r="O15" s="2">
        <f t="shared" ca="1" si="6"/>
        <v>8.1632653061224483E-2</v>
      </c>
      <c r="P15" s="2">
        <f t="shared" ca="1" si="7"/>
        <v>-8.1632653061224483E-2</v>
      </c>
      <c r="Q15" s="2">
        <f t="shared" ca="1" si="8"/>
        <v>-3.5714285714285712E-2</v>
      </c>
      <c r="R15" s="2">
        <f t="shared" ca="1" si="9"/>
        <v>-2.5510204081632654E-2</v>
      </c>
      <c r="S15" s="2">
        <f t="shared" ca="1" si="10"/>
        <v>2.0408163265306121E-2</v>
      </c>
      <c r="T15" s="8">
        <f t="shared" ca="1" si="11"/>
        <v>0.75510204081632648</v>
      </c>
      <c r="V15" s="8">
        <f t="shared" ca="1" si="12"/>
        <v>2.8194410294238192E-2</v>
      </c>
      <c r="Z15" t="s">
        <v>8122</v>
      </c>
      <c r="AA15">
        <v>13</v>
      </c>
      <c r="AB15">
        <v>13</v>
      </c>
      <c r="AC15">
        <v>13</v>
      </c>
      <c r="AD15">
        <v>13</v>
      </c>
    </row>
    <row r="16" spans="1:30" x14ac:dyDescent="0.2">
      <c r="A16" s="6"/>
      <c r="M16" s="2"/>
      <c r="N16" s="2"/>
      <c r="O16" s="2"/>
      <c r="P16" s="2"/>
      <c r="Q16" s="2"/>
      <c r="R16" s="2"/>
      <c r="S16" s="2"/>
      <c r="T16" s="8"/>
    </row>
    <row r="17" spans="1:20" x14ac:dyDescent="0.2">
      <c r="A17" s="6"/>
      <c r="M17" s="2"/>
      <c r="N17" s="2"/>
      <c r="O17" s="2"/>
      <c r="P17" s="2"/>
      <c r="Q17" s="2"/>
      <c r="R17" s="2"/>
      <c r="S17" s="2"/>
      <c r="T17" s="8"/>
    </row>
    <row r="18" spans="1:20" x14ac:dyDescent="0.2">
      <c r="A18" s="6"/>
      <c r="M18" s="2"/>
      <c r="N18" s="2"/>
      <c r="O18" s="2"/>
      <c r="P18" s="2"/>
      <c r="Q18" s="2"/>
      <c r="R18" s="2"/>
      <c r="S18" s="2"/>
      <c r="T18" s="8"/>
    </row>
    <row r="19" spans="1:20" ht="17.25" x14ac:dyDescent="0.2">
      <c r="A19" s="9" t="str">
        <f>"'Form responses 2014'!"</f>
        <v>'Form responses 2014'!</v>
      </c>
      <c r="B19" s="7" t="s">
        <v>7462</v>
      </c>
      <c r="C19" s="6"/>
      <c r="D19" s="6"/>
    </row>
    <row r="20" spans="1:20" ht="17.25" x14ac:dyDescent="0.2">
      <c r="A20" s="6" t="s">
        <v>7420</v>
      </c>
      <c r="B20" s="7"/>
      <c r="C20" s="6"/>
      <c r="D20" s="6">
        <v>5</v>
      </c>
      <c r="E20">
        <v>4</v>
      </c>
      <c r="F20">
        <v>3</v>
      </c>
      <c r="G20">
        <v>2</v>
      </c>
      <c r="H20">
        <v>1</v>
      </c>
      <c r="I20" t="s">
        <v>118</v>
      </c>
      <c r="M20" s="6" t="s">
        <v>8039</v>
      </c>
      <c r="N20" s="6" t="s">
        <v>8040</v>
      </c>
      <c r="O20" s="6" t="s">
        <v>8027</v>
      </c>
      <c r="P20" s="6" t="s">
        <v>8027</v>
      </c>
      <c r="Q20" s="6" t="s">
        <v>8041</v>
      </c>
      <c r="R20" s="6" t="s">
        <v>8042</v>
      </c>
      <c r="S20" t="s">
        <v>118</v>
      </c>
      <c r="T20" s="6" t="s">
        <v>7422</v>
      </c>
    </row>
    <row r="21" spans="1:20" x14ac:dyDescent="0.2">
      <c r="A21" s="6" t="s">
        <v>7450</v>
      </c>
      <c r="B21" t="str">
        <f t="shared" ref="B21:B33" ca="1" si="13">INDIRECT($A$19&amp;A21&amp;"1")</f>
        <v>2. Would you describe the following as an enabler/driver for you in your use of Learning Technology? [Professional incentives]</v>
      </c>
      <c r="D21">
        <f t="shared" ref="D21:I33" ca="1" si="14">COUNTIF(INDIRECT($A$19&amp;$A21&amp;":"&amp;$A21),D$2)</f>
        <v>31</v>
      </c>
      <c r="E21">
        <f t="shared" ca="1" si="14"/>
        <v>48</v>
      </c>
      <c r="F21">
        <f t="shared" ca="1" si="14"/>
        <v>71</v>
      </c>
      <c r="G21">
        <f t="shared" ca="1" si="14"/>
        <v>47</v>
      </c>
      <c r="H21">
        <f t="shared" ca="1" si="14"/>
        <v>45</v>
      </c>
      <c r="I21">
        <f t="shared" ca="1" si="14"/>
        <v>7</v>
      </c>
      <c r="J21">
        <f t="shared" ref="J21:J33" ca="1" si="15">SUM(D21:I21)</f>
        <v>249</v>
      </c>
      <c r="L21" t="str">
        <f t="shared" ref="L21:L33" ca="1" si="16">MID(B21,FIND("[",B21)+1,LEN(B21)-FIND("[",B21)-1)</f>
        <v>Professional incentives</v>
      </c>
      <c r="M21" s="2">
        <f t="shared" ref="M21:M33" ca="1" si="17">D21/$J21</f>
        <v>0.12449799196787148</v>
      </c>
      <c r="N21" s="2">
        <f t="shared" ref="N21:N33" ca="1" si="18">E21/$J21</f>
        <v>0.19277108433734941</v>
      </c>
      <c r="O21" s="2">
        <f t="shared" ref="O21:O33" ca="1" si="19">F21/$J21/2</f>
        <v>0.14257028112449799</v>
      </c>
      <c r="P21" s="2">
        <f t="shared" ref="P21:P33" ca="1" si="20">-O21</f>
        <v>-0.14257028112449799</v>
      </c>
      <c r="Q21" s="2">
        <f t="shared" ref="Q21:Q33" ca="1" si="21">-G21/$J21</f>
        <v>-0.18875502008032127</v>
      </c>
      <c r="R21" s="2">
        <f t="shared" ref="R21:R33" ca="1" si="22">-H21/$J21</f>
        <v>-0.18072289156626506</v>
      </c>
      <c r="S21" s="2">
        <f t="shared" ref="S21:S33" ca="1" si="23">I21/$J21</f>
        <v>2.8112449799196786E-2</v>
      </c>
      <c r="T21" s="8">
        <f t="shared" ref="T21:T33" ca="1" si="24">M21+N21</f>
        <v>0.31726907630522089</v>
      </c>
    </row>
    <row r="22" spans="1:20" x14ac:dyDescent="0.2">
      <c r="A22" s="6" t="s">
        <v>7457</v>
      </c>
      <c r="B22" t="str">
        <f t="shared" ca="1" si="13"/>
        <v>2. Would you describe the following as an enabler/driver for you in your use of Learning Technology? [Changing administrative processes ]</v>
      </c>
      <c r="D22">
        <f t="shared" ca="1" si="14"/>
        <v>38</v>
      </c>
      <c r="E22">
        <f t="shared" ca="1" si="14"/>
        <v>60</v>
      </c>
      <c r="F22">
        <f t="shared" ca="1" si="14"/>
        <v>72</v>
      </c>
      <c r="G22">
        <f t="shared" ca="1" si="14"/>
        <v>33</v>
      </c>
      <c r="H22">
        <f t="shared" ca="1" si="14"/>
        <v>36</v>
      </c>
      <c r="I22">
        <f t="shared" ca="1" si="14"/>
        <v>10</v>
      </c>
      <c r="J22">
        <f t="shared" ca="1" si="15"/>
        <v>249</v>
      </c>
      <c r="L22" t="str">
        <f t="shared" ca="1" si="16"/>
        <v xml:space="preserve">Changing administrative processes </v>
      </c>
      <c r="M22" s="2">
        <f t="shared" ca="1" si="17"/>
        <v>0.15261044176706828</v>
      </c>
      <c r="N22" s="2">
        <f t="shared" ca="1" si="18"/>
        <v>0.24096385542168675</v>
      </c>
      <c r="O22" s="2">
        <f t="shared" ca="1" si="19"/>
        <v>0.14457831325301204</v>
      </c>
      <c r="P22" s="2">
        <f t="shared" ca="1" si="20"/>
        <v>-0.14457831325301204</v>
      </c>
      <c r="Q22" s="2">
        <f t="shared" ca="1" si="21"/>
        <v>-0.13253012048192772</v>
      </c>
      <c r="R22" s="2">
        <f t="shared" ca="1" si="22"/>
        <v>-0.14457831325301204</v>
      </c>
      <c r="S22" s="2">
        <f t="shared" ca="1" si="23"/>
        <v>4.0160642570281124E-2</v>
      </c>
      <c r="T22" s="8">
        <f t="shared" ca="1" si="24"/>
        <v>0.39357429718875503</v>
      </c>
    </row>
    <row r="23" spans="1:20" x14ac:dyDescent="0.2">
      <c r="A23" s="6" t="s">
        <v>7456</v>
      </c>
      <c r="B23" t="str">
        <f t="shared" ca="1" si="13"/>
        <v>2. Would you describe the following as an enabler/driver for you in your use of Learning Technology? [Organisational structure ]</v>
      </c>
      <c r="D23">
        <f t="shared" ca="1" si="14"/>
        <v>48</v>
      </c>
      <c r="E23">
        <f t="shared" ca="1" si="14"/>
        <v>69</v>
      </c>
      <c r="F23">
        <f t="shared" ca="1" si="14"/>
        <v>62</v>
      </c>
      <c r="G23">
        <f t="shared" ca="1" si="14"/>
        <v>33</v>
      </c>
      <c r="H23">
        <f t="shared" ca="1" si="14"/>
        <v>29</v>
      </c>
      <c r="I23">
        <f t="shared" ca="1" si="14"/>
        <v>8</v>
      </c>
      <c r="J23">
        <f t="shared" ca="1" si="15"/>
        <v>249</v>
      </c>
      <c r="L23" t="str">
        <f t="shared" ca="1" si="16"/>
        <v xml:space="preserve">Organisational structure </v>
      </c>
      <c r="M23" s="2">
        <f t="shared" ca="1" si="17"/>
        <v>0.19277108433734941</v>
      </c>
      <c r="N23" s="2">
        <f t="shared" ca="1" si="18"/>
        <v>0.27710843373493976</v>
      </c>
      <c r="O23" s="2">
        <f t="shared" ca="1" si="19"/>
        <v>0.12449799196787148</v>
      </c>
      <c r="P23" s="2">
        <f t="shared" ca="1" si="20"/>
        <v>-0.12449799196787148</v>
      </c>
      <c r="Q23" s="2">
        <f t="shared" ca="1" si="21"/>
        <v>-0.13253012048192772</v>
      </c>
      <c r="R23" s="2">
        <f t="shared" ca="1" si="22"/>
        <v>-0.11646586345381527</v>
      </c>
      <c r="S23" s="2">
        <f t="shared" ca="1" si="23"/>
        <v>3.2128514056224897E-2</v>
      </c>
      <c r="T23" s="8">
        <f t="shared" ca="1" si="24"/>
        <v>0.46987951807228917</v>
      </c>
    </row>
    <row r="24" spans="1:20" x14ac:dyDescent="0.2">
      <c r="A24" s="6" t="s">
        <v>7454</v>
      </c>
      <c r="B24" t="str">
        <f t="shared" ca="1" si="13"/>
        <v>2. Would you describe the following as an enabler/driver for you in your use of Learning Technology? [Recognition for career development ]</v>
      </c>
      <c r="D24">
        <f t="shared" ca="1" si="14"/>
        <v>50</v>
      </c>
      <c r="E24">
        <f t="shared" ca="1" si="14"/>
        <v>63</v>
      </c>
      <c r="F24">
        <f t="shared" ca="1" si="14"/>
        <v>59</v>
      </c>
      <c r="G24">
        <f t="shared" ca="1" si="14"/>
        <v>37</v>
      </c>
      <c r="H24">
        <f t="shared" ca="1" si="14"/>
        <v>34</v>
      </c>
      <c r="I24">
        <f t="shared" ca="1" si="14"/>
        <v>6</v>
      </c>
      <c r="J24">
        <f t="shared" ca="1" si="15"/>
        <v>249</v>
      </c>
      <c r="L24" t="str">
        <f t="shared" ca="1" si="16"/>
        <v xml:space="preserve">Recognition for career development </v>
      </c>
      <c r="M24" s="2">
        <f t="shared" ca="1" si="17"/>
        <v>0.20080321285140562</v>
      </c>
      <c r="N24" s="2">
        <f t="shared" ca="1" si="18"/>
        <v>0.25301204819277107</v>
      </c>
      <c r="O24" s="2">
        <f t="shared" ca="1" si="19"/>
        <v>0.11847389558232932</v>
      </c>
      <c r="P24" s="2">
        <f t="shared" ca="1" si="20"/>
        <v>-0.11847389558232932</v>
      </c>
      <c r="Q24" s="2">
        <f t="shared" ca="1" si="21"/>
        <v>-0.14859437751004015</v>
      </c>
      <c r="R24" s="2">
        <f t="shared" ca="1" si="22"/>
        <v>-0.13654618473895583</v>
      </c>
      <c r="S24" s="2">
        <f t="shared" ca="1" si="23"/>
        <v>2.4096385542168676E-2</v>
      </c>
      <c r="T24" s="8">
        <f t="shared" ca="1" si="24"/>
        <v>0.45381526104417669</v>
      </c>
    </row>
    <row r="25" spans="1:20" x14ac:dyDescent="0.2">
      <c r="A25" s="6" t="s">
        <v>7461</v>
      </c>
      <c r="B25" t="str">
        <f t="shared" ca="1" si="13"/>
        <v>2. Would you describe the following as an enabler/driver for you in your use of Learning Technology? [Existing infrastructure]</v>
      </c>
      <c r="D25">
        <f t="shared" ca="1" si="14"/>
        <v>43</v>
      </c>
      <c r="E25">
        <f t="shared" ca="1" si="14"/>
        <v>80</v>
      </c>
      <c r="F25">
        <f t="shared" ca="1" si="14"/>
        <v>66</v>
      </c>
      <c r="G25">
        <f t="shared" ca="1" si="14"/>
        <v>33</v>
      </c>
      <c r="H25">
        <f t="shared" ca="1" si="14"/>
        <v>19</v>
      </c>
      <c r="I25">
        <f t="shared" ca="1" si="14"/>
        <v>8</v>
      </c>
      <c r="J25">
        <f t="shared" ca="1" si="15"/>
        <v>249</v>
      </c>
      <c r="L25" t="str">
        <f t="shared" ca="1" si="16"/>
        <v>Existing infrastructure</v>
      </c>
      <c r="M25" s="2">
        <f t="shared" ca="1" si="17"/>
        <v>0.17269076305220885</v>
      </c>
      <c r="N25" s="2">
        <f t="shared" ca="1" si="18"/>
        <v>0.32128514056224899</v>
      </c>
      <c r="O25" s="2">
        <f t="shared" ca="1" si="19"/>
        <v>0.13253012048192772</v>
      </c>
      <c r="P25" s="2">
        <f t="shared" ca="1" si="20"/>
        <v>-0.13253012048192772</v>
      </c>
      <c r="Q25" s="2">
        <f t="shared" ca="1" si="21"/>
        <v>-0.13253012048192772</v>
      </c>
      <c r="R25" s="2">
        <f t="shared" ca="1" si="22"/>
        <v>-7.6305220883534142E-2</v>
      </c>
      <c r="S25" s="2">
        <f t="shared" ca="1" si="23"/>
        <v>3.2128514056224897E-2</v>
      </c>
      <c r="T25" s="8">
        <f t="shared" ca="1" si="24"/>
        <v>0.49397590361445787</v>
      </c>
    </row>
    <row r="26" spans="1:20" x14ac:dyDescent="0.2">
      <c r="A26" s="6" t="s">
        <v>7459</v>
      </c>
      <c r="B26" t="str">
        <f t="shared" ca="1" si="13"/>
        <v>2. Would you describe the following as an enabler/driver for you in your use of Learning Technology? [Strategy and leadership]</v>
      </c>
      <c r="D26">
        <f t="shared" ca="1" si="14"/>
        <v>75</v>
      </c>
      <c r="E26">
        <f t="shared" ca="1" si="14"/>
        <v>80</v>
      </c>
      <c r="F26">
        <f t="shared" ca="1" si="14"/>
        <v>43</v>
      </c>
      <c r="G26">
        <f t="shared" ca="1" si="14"/>
        <v>24</v>
      </c>
      <c r="H26">
        <f t="shared" ca="1" si="14"/>
        <v>22</v>
      </c>
      <c r="I26">
        <f t="shared" ca="1" si="14"/>
        <v>5</v>
      </c>
      <c r="J26">
        <f t="shared" ca="1" si="15"/>
        <v>249</v>
      </c>
      <c r="L26" t="str">
        <f t="shared" ca="1" si="16"/>
        <v>Strategy and leadership</v>
      </c>
      <c r="M26" s="2">
        <f t="shared" ca="1" si="17"/>
        <v>0.30120481927710846</v>
      </c>
      <c r="N26" s="2">
        <f t="shared" ca="1" si="18"/>
        <v>0.32128514056224899</v>
      </c>
      <c r="O26" s="2">
        <f t="shared" ca="1" si="19"/>
        <v>8.6345381526104423E-2</v>
      </c>
      <c r="P26" s="2">
        <f t="shared" ca="1" si="20"/>
        <v>-8.6345381526104423E-2</v>
      </c>
      <c r="Q26" s="2">
        <f t="shared" ca="1" si="21"/>
        <v>-9.6385542168674704E-2</v>
      </c>
      <c r="R26" s="2">
        <f t="shared" ca="1" si="22"/>
        <v>-8.8353413654618476E-2</v>
      </c>
      <c r="S26" s="2">
        <f t="shared" ca="1" si="23"/>
        <v>2.0080321285140562E-2</v>
      </c>
      <c r="T26" s="8">
        <f t="shared" ca="1" si="24"/>
        <v>0.6224899598393574</v>
      </c>
    </row>
    <row r="27" spans="1:20" x14ac:dyDescent="0.2">
      <c r="A27" s="6" t="s">
        <v>7455</v>
      </c>
      <c r="B27" t="str">
        <f t="shared" ca="1" si="13"/>
        <v>2. Would you describe the following as an enabler/driver for you in your use of Learning Technology? [Support staff ]</v>
      </c>
      <c r="D27">
        <f t="shared" ca="1" si="14"/>
        <v>66</v>
      </c>
      <c r="E27">
        <f t="shared" ca="1" si="14"/>
        <v>71</v>
      </c>
      <c r="F27">
        <f t="shared" ca="1" si="14"/>
        <v>48</v>
      </c>
      <c r="G27">
        <f t="shared" ca="1" si="14"/>
        <v>29</v>
      </c>
      <c r="H27">
        <f t="shared" ca="1" si="14"/>
        <v>27</v>
      </c>
      <c r="I27">
        <f t="shared" ca="1" si="14"/>
        <v>8</v>
      </c>
      <c r="J27">
        <f t="shared" ca="1" si="15"/>
        <v>249</v>
      </c>
      <c r="L27" t="str">
        <f t="shared" ca="1" si="16"/>
        <v xml:space="preserve">Support staff </v>
      </c>
      <c r="M27" s="2">
        <f t="shared" ca="1" si="17"/>
        <v>0.26506024096385544</v>
      </c>
      <c r="N27" s="2">
        <f t="shared" ca="1" si="18"/>
        <v>0.28514056224899598</v>
      </c>
      <c r="O27" s="2">
        <f t="shared" ca="1" si="19"/>
        <v>9.6385542168674704E-2</v>
      </c>
      <c r="P27" s="2">
        <f t="shared" ca="1" si="20"/>
        <v>-9.6385542168674704E-2</v>
      </c>
      <c r="Q27" s="2">
        <f t="shared" ca="1" si="21"/>
        <v>-0.11646586345381527</v>
      </c>
      <c r="R27" s="2">
        <f t="shared" ca="1" si="22"/>
        <v>-0.10843373493975904</v>
      </c>
      <c r="S27" s="2">
        <f t="shared" ca="1" si="23"/>
        <v>3.2128514056224897E-2</v>
      </c>
      <c r="T27" s="8">
        <f t="shared" ca="1" si="24"/>
        <v>0.55020080321285136</v>
      </c>
    </row>
    <row r="28" spans="1:20" x14ac:dyDescent="0.2">
      <c r="A28" s="6" t="s">
        <v>7449</v>
      </c>
      <c r="B28" t="str">
        <f t="shared" ca="1" si="13"/>
        <v>2. Would you describe the following as an enabler/driver for you in your use of Learning Technology? [Dedicated time]</v>
      </c>
      <c r="D28">
        <f t="shared" ca="1" si="14"/>
        <v>96</v>
      </c>
      <c r="E28">
        <f t="shared" ca="1" si="14"/>
        <v>66</v>
      </c>
      <c r="F28">
        <f t="shared" ca="1" si="14"/>
        <v>32</v>
      </c>
      <c r="G28">
        <f t="shared" ca="1" si="14"/>
        <v>25</v>
      </c>
      <c r="H28">
        <f t="shared" ca="1" si="14"/>
        <v>21</v>
      </c>
      <c r="I28">
        <f t="shared" ca="1" si="14"/>
        <v>9</v>
      </c>
      <c r="J28">
        <f t="shared" ca="1" si="15"/>
        <v>249</v>
      </c>
      <c r="L28" t="str">
        <f t="shared" ca="1" si="16"/>
        <v>Dedicated time</v>
      </c>
      <c r="M28" s="2">
        <f t="shared" ca="1" si="17"/>
        <v>0.38554216867469882</v>
      </c>
      <c r="N28" s="2">
        <f t="shared" ca="1" si="18"/>
        <v>0.26506024096385544</v>
      </c>
      <c r="O28" s="2">
        <f t="shared" ca="1" si="19"/>
        <v>6.4257028112449793E-2</v>
      </c>
      <c r="P28" s="2">
        <f t="shared" ca="1" si="20"/>
        <v>-6.4257028112449793E-2</v>
      </c>
      <c r="Q28" s="2">
        <f t="shared" ca="1" si="21"/>
        <v>-0.10040160642570281</v>
      </c>
      <c r="R28" s="2">
        <f t="shared" ca="1" si="22"/>
        <v>-8.4337349397590355E-2</v>
      </c>
      <c r="S28" s="2">
        <f t="shared" ca="1" si="23"/>
        <v>3.614457831325301E-2</v>
      </c>
      <c r="T28" s="8">
        <f t="shared" ca="1" si="24"/>
        <v>0.65060240963855431</v>
      </c>
    </row>
    <row r="29" spans="1:20" x14ac:dyDescent="0.2">
      <c r="A29" s="6" t="s">
        <v>7452</v>
      </c>
      <c r="B29" t="str">
        <f t="shared" ca="1" si="13"/>
        <v>2. Would you describe the following as an enabler/driver for you in your use of Learning Technology? [Staff development opportunities ]</v>
      </c>
      <c r="D29">
        <f t="shared" ca="1" si="14"/>
        <v>65</v>
      </c>
      <c r="E29">
        <f t="shared" ca="1" si="14"/>
        <v>73</v>
      </c>
      <c r="F29">
        <f t="shared" ca="1" si="14"/>
        <v>54</v>
      </c>
      <c r="G29">
        <f t="shared" ca="1" si="14"/>
        <v>31</v>
      </c>
      <c r="H29">
        <f t="shared" ca="1" si="14"/>
        <v>18</v>
      </c>
      <c r="I29">
        <f t="shared" ca="1" si="14"/>
        <v>8</v>
      </c>
      <c r="J29">
        <f t="shared" ca="1" si="15"/>
        <v>249</v>
      </c>
      <c r="L29" t="str">
        <f t="shared" ca="1" si="16"/>
        <v xml:space="preserve">Staff development opportunities </v>
      </c>
      <c r="M29" s="2">
        <f t="shared" ca="1" si="17"/>
        <v>0.26104417670682734</v>
      </c>
      <c r="N29" s="2">
        <f t="shared" ca="1" si="18"/>
        <v>0.29317269076305219</v>
      </c>
      <c r="O29" s="2">
        <f t="shared" ca="1" si="19"/>
        <v>0.10843373493975904</v>
      </c>
      <c r="P29" s="2">
        <f t="shared" ca="1" si="20"/>
        <v>-0.10843373493975904</v>
      </c>
      <c r="Q29" s="2">
        <f t="shared" ca="1" si="21"/>
        <v>-0.12449799196787148</v>
      </c>
      <c r="R29" s="2">
        <f t="shared" ca="1" si="22"/>
        <v>-7.2289156626506021E-2</v>
      </c>
      <c r="S29" s="2">
        <f t="shared" ca="1" si="23"/>
        <v>3.2128514056224897E-2</v>
      </c>
      <c r="T29" s="8">
        <f t="shared" ca="1" si="24"/>
        <v>0.55421686746987953</v>
      </c>
    </row>
    <row r="30" spans="1:20" x14ac:dyDescent="0.2">
      <c r="A30" s="6" t="s">
        <v>7458</v>
      </c>
      <c r="B30" t="str">
        <f t="shared" ca="1" si="13"/>
        <v>2. Would you describe the following as an enabler/driver for you in your use of Learning Technology? [Institutional culture ]</v>
      </c>
      <c r="D30">
        <f t="shared" ca="1" si="14"/>
        <v>72</v>
      </c>
      <c r="E30">
        <f t="shared" ca="1" si="14"/>
        <v>85</v>
      </c>
      <c r="F30">
        <f t="shared" ca="1" si="14"/>
        <v>40</v>
      </c>
      <c r="G30">
        <f t="shared" ca="1" si="14"/>
        <v>26</v>
      </c>
      <c r="H30">
        <f t="shared" ca="1" si="14"/>
        <v>19</v>
      </c>
      <c r="I30">
        <f t="shared" ca="1" si="14"/>
        <v>7</v>
      </c>
      <c r="J30">
        <f t="shared" ca="1" si="15"/>
        <v>249</v>
      </c>
      <c r="L30" t="str">
        <f t="shared" ca="1" si="16"/>
        <v xml:space="preserve">Institutional culture </v>
      </c>
      <c r="M30" s="2">
        <f t="shared" ca="1" si="17"/>
        <v>0.28915662650602408</v>
      </c>
      <c r="N30" s="2">
        <f t="shared" ca="1" si="18"/>
        <v>0.34136546184738958</v>
      </c>
      <c r="O30" s="2">
        <f t="shared" ca="1" si="19"/>
        <v>8.0321285140562249E-2</v>
      </c>
      <c r="P30" s="2">
        <f t="shared" ca="1" si="20"/>
        <v>-8.0321285140562249E-2</v>
      </c>
      <c r="Q30" s="2">
        <f t="shared" ca="1" si="21"/>
        <v>-0.10441767068273092</v>
      </c>
      <c r="R30" s="2">
        <f t="shared" ca="1" si="22"/>
        <v>-7.6305220883534142E-2</v>
      </c>
      <c r="S30" s="2">
        <f t="shared" ca="1" si="23"/>
        <v>2.8112449799196786E-2</v>
      </c>
      <c r="T30" s="8">
        <f t="shared" ca="1" si="24"/>
        <v>0.63052208835341372</v>
      </c>
    </row>
    <row r="31" spans="1:20" x14ac:dyDescent="0.2">
      <c r="A31" s="6" t="s">
        <v>7453</v>
      </c>
      <c r="B31" t="str">
        <f t="shared" ca="1" si="13"/>
        <v>2. Would you describe the following as an enabler/driver for you in your use of Learning Technology? [Colleagues' commitment ]</v>
      </c>
      <c r="D31">
        <f t="shared" ca="1" si="14"/>
        <v>75</v>
      </c>
      <c r="E31">
        <f t="shared" ca="1" si="14"/>
        <v>91</v>
      </c>
      <c r="F31">
        <f t="shared" ca="1" si="14"/>
        <v>47</v>
      </c>
      <c r="G31">
        <f t="shared" ca="1" si="14"/>
        <v>17</v>
      </c>
      <c r="H31">
        <f t="shared" ca="1" si="14"/>
        <v>11</v>
      </c>
      <c r="I31">
        <f t="shared" ca="1" si="14"/>
        <v>8</v>
      </c>
      <c r="J31">
        <f t="shared" ca="1" si="15"/>
        <v>249</v>
      </c>
      <c r="L31" t="str">
        <f t="shared" ca="1" si="16"/>
        <v>Colleagues' commitment </v>
      </c>
      <c r="M31" s="2">
        <f t="shared" ca="1" si="17"/>
        <v>0.30120481927710846</v>
      </c>
      <c r="N31" s="2">
        <f t="shared" ca="1" si="18"/>
        <v>0.36546184738955823</v>
      </c>
      <c r="O31" s="2">
        <f t="shared" ca="1" si="19"/>
        <v>9.4377510040160636E-2</v>
      </c>
      <c r="P31" s="2">
        <f t="shared" ca="1" si="20"/>
        <v>-9.4377510040160636E-2</v>
      </c>
      <c r="Q31" s="2">
        <f t="shared" ca="1" si="21"/>
        <v>-6.8273092369477914E-2</v>
      </c>
      <c r="R31" s="2">
        <f t="shared" ca="1" si="22"/>
        <v>-4.4176706827309238E-2</v>
      </c>
      <c r="S31" s="2">
        <f t="shared" ca="1" si="23"/>
        <v>3.2128514056224897E-2</v>
      </c>
      <c r="T31" s="8">
        <f t="shared" ca="1" si="24"/>
        <v>0.66666666666666674</v>
      </c>
    </row>
    <row r="32" spans="1:20" x14ac:dyDescent="0.2">
      <c r="A32" s="6" t="s">
        <v>7451</v>
      </c>
      <c r="B32" t="str">
        <f t="shared" ca="1" si="13"/>
        <v>2. Would you describe the following as an enabler/driver for you in your use of Learning Technology? [Colleagues' knowledge/expertise]</v>
      </c>
      <c r="D32">
        <f t="shared" ca="1" si="14"/>
        <v>78</v>
      </c>
      <c r="E32">
        <f t="shared" ca="1" si="14"/>
        <v>98</v>
      </c>
      <c r="F32">
        <f t="shared" ca="1" si="14"/>
        <v>36</v>
      </c>
      <c r="G32">
        <f t="shared" ca="1" si="14"/>
        <v>22</v>
      </c>
      <c r="H32">
        <f t="shared" ca="1" si="14"/>
        <v>10</v>
      </c>
      <c r="I32">
        <f t="shared" ca="1" si="14"/>
        <v>5</v>
      </c>
      <c r="J32">
        <f t="shared" ca="1" si="15"/>
        <v>249</v>
      </c>
      <c r="L32" t="str">
        <f t="shared" ca="1" si="16"/>
        <v>Colleagues' knowledge/expertise</v>
      </c>
      <c r="M32" s="2">
        <f t="shared" ca="1" si="17"/>
        <v>0.31325301204819278</v>
      </c>
      <c r="N32" s="2">
        <f t="shared" ca="1" si="18"/>
        <v>0.39357429718875503</v>
      </c>
      <c r="O32" s="2">
        <f t="shared" ca="1" si="19"/>
        <v>7.2289156626506021E-2</v>
      </c>
      <c r="P32" s="2">
        <f t="shared" ca="1" si="20"/>
        <v>-7.2289156626506021E-2</v>
      </c>
      <c r="Q32" s="2">
        <f t="shared" ca="1" si="21"/>
        <v>-8.8353413654618476E-2</v>
      </c>
      <c r="R32" s="2">
        <f t="shared" ca="1" si="22"/>
        <v>-4.0160642570281124E-2</v>
      </c>
      <c r="S32" s="2">
        <f t="shared" ca="1" si="23"/>
        <v>2.0080321285140562E-2</v>
      </c>
      <c r="T32" s="8">
        <f t="shared" ca="1" si="24"/>
        <v>0.70682730923694781</v>
      </c>
    </row>
    <row r="33" spans="1:20" x14ac:dyDescent="0.2">
      <c r="A33" s="6" t="s">
        <v>7460</v>
      </c>
      <c r="B33" t="str">
        <f t="shared" ca="1" si="13"/>
        <v>2. Would you describe the following as an enabler/driver for you in your use of Learning Technology? [Engagement from students/learners]</v>
      </c>
      <c r="D33">
        <f t="shared" ca="1" si="14"/>
        <v>93</v>
      </c>
      <c r="E33">
        <f t="shared" ca="1" si="14"/>
        <v>88</v>
      </c>
      <c r="F33">
        <f t="shared" ca="1" si="14"/>
        <v>45</v>
      </c>
      <c r="G33">
        <f t="shared" ca="1" si="14"/>
        <v>12</v>
      </c>
      <c r="H33">
        <f t="shared" ca="1" si="14"/>
        <v>7</v>
      </c>
      <c r="I33">
        <f t="shared" ca="1" si="14"/>
        <v>4</v>
      </c>
      <c r="J33">
        <f t="shared" ca="1" si="15"/>
        <v>249</v>
      </c>
      <c r="L33" t="str">
        <f t="shared" ca="1" si="16"/>
        <v>Engagement from students/learners</v>
      </c>
      <c r="M33" s="2">
        <f t="shared" ca="1" si="17"/>
        <v>0.37349397590361444</v>
      </c>
      <c r="N33" s="2">
        <f t="shared" ca="1" si="18"/>
        <v>0.3534136546184739</v>
      </c>
      <c r="O33" s="2">
        <f t="shared" ca="1" si="19"/>
        <v>9.036144578313253E-2</v>
      </c>
      <c r="P33" s="2">
        <f t="shared" ca="1" si="20"/>
        <v>-9.036144578313253E-2</v>
      </c>
      <c r="Q33" s="2">
        <f t="shared" ca="1" si="21"/>
        <v>-4.8192771084337352E-2</v>
      </c>
      <c r="R33" s="2">
        <f t="shared" ca="1" si="22"/>
        <v>-2.8112449799196786E-2</v>
      </c>
      <c r="S33" s="2">
        <f t="shared" ca="1" si="23"/>
        <v>1.6064257028112448E-2</v>
      </c>
      <c r="T33" s="8">
        <f t="shared" ca="1" si="24"/>
        <v>0.72690763052208829</v>
      </c>
    </row>
    <row r="36" spans="1:20" x14ac:dyDescent="0.2">
      <c r="C36" s="34" t="s">
        <v>8107</v>
      </c>
    </row>
    <row r="37" spans="1:20" x14ac:dyDescent="0.2">
      <c r="B37" t="s">
        <v>8113</v>
      </c>
      <c r="C37" s="34">
        <v>-6.1265470043439074E-2</v>
      </c>
    </row>
    <row r="38" spans="1:20" x14ac:dyDescent="0.2">
      <c r="B38" t="s">
        <v>8115</v>
      </c>
      <c r="C38" s="34">
        <v>-4.3459552495697107E-2</v>
      </c>
    </row>
    <row r="39" spans="1:20" x14ac:dyDescent="0.2">
      <c r="B39" t="s">
        <v>8110</v>
      </c>
      <c r="C39" s="34">
        <v>-4.1308089500860568E-2</v>
      </c>
    </row>
    <row r="40" spans="1:20" x14ac:dyDescent="0.2">
      <c r="B40" t="s">
        <v>8118</v>
      </c>
      <c r="C40" s="34">
        <v>-2.3809523809523947E-2</v>
      </c>
    </row>
    <row r="41" spans="1:20" x14ac:dyDescent="0.2">
      <c r="B41" t="s">
        <v>8117</v>
      </c>
      <c r="C41" s="34">
        <v>-2.9710679452504829E-3</v>
      </c>
    </row>
    <row r="42" spans="1:20" x14ac:dyDescent="0.2">
      <c r="B42" t="s">
        <v>8119</v>
      </c>
      <c r="C42" s="34">
        <v>7.4584050487664921E-3</v>
      </c>
    </row>
    <row r="43" spans="1:20" x14ac:dyDescent="0.2">
      <c r="B43" t="s">
        <v>8111</v>
      </c>
      <c r="C43" s="34">
        <v>1.0470453241537614E-2</v>
      </c>
    </row>
    <row r="44" spans="1:20" x14ac:dyDescent="0.2">
      <c r="B44" t="s">
        <v>8120</v>
      </c>
      <c r="C44" s="34">
        <v>2.8194410294238192E-2</v>
      </c>
    </row>
    <row r="45" spans="1:20" x14ac:dyDescent="0.2">
      <c r="B45" t="s">
        <v>8114</v>
      </c>
      <c r="C45" s="34">
        <v>3.1431849848373106E-2</v>
      </c>
    </row>
    <row r="46" spans="1:20" x14ac:dyDescent="0.2">
      <c r="B46" t="s">
        <v>8112</v>
      </c>
      <c r="C46" s="34">
        <v>3.1534300467174758E-2</v>
      </c>
    </row>
    <row r="47" spans="1:20" x14ac:dyDescent="0.2">
      <c r="B47" t="s">
        <v>8109</v>
      </c>
      <c r="C47" s="34">
        <v>3.4997131382673519E-2</v>
      </c>
    </row>
    <row r="48" spans="1:20" x14ac:dyDescent="0.2">
      <c r="B48" t="s">
        <v>8116</v>
      </c>
      <c r="C48" s="34">
        <v>6.3130071305630642E-2</v>
      </c>
    </row>
    <row r="49" spans="2:3" x14ac:dyDescent="0.2">
      <c r="B49" t="s">
        <v>8108</v>
      </c>
      <c r="C49" s="34">
        <v>6.5383984919268945E-2</v>
      </c>
    </row>
  </sheetData>
  <sortState ref="Z3:AD15">
    <sortCondition ref="AC3:AC15"/>
  </sortState>
  <mergeCells count="2">
    <mergeCell ref="AA1:AB1"/>
    <mergeCell ref="AC1:AD1"/>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zoomScale="70" zoomScaleNormal="70" workbookViewId="0">
      <selection activeCell="A11" sqref="A11"/>
    </sheetView>
  </sheetViews>
  <sheetFormatPr defaultRowHeight="12.75" x14ac:dyDescent="0.2"/>
  <cols>
    <col min="2" max="2" width="72.28515625" customWidth="1"/>
  </cols>
  <sheetData>
    <row r="1" spans="1:20" ht="17.25" x14ac:dyDescent="0.2">
      <c r="A1" s="9" t="str">
        <f>"'Form responses'!"</f>
        <v>'Form responses'!</v>
      </c>
      <c r="B1" s="7" t="s">
        <v>7448</v>
      </c>
      <c r="C1" s="6"/>
      <c r="D1" s="6"/>
    </row>
    <row r="2" spans="1:20" ht="17.25" x14ac:dyDescent="0.2">
      <c r="A2" s="6" t="s">
        <v>7420</v>
      </c>
      <c r="B2" s="7"/>
      <c r="C2" s="6"/>
      <c r="D2" s="6">
        <v>5</v>
      </c>
      <c r="E2">
        <v>4</v>
      </c>
      <c r="F2">
        <v>3</v>
      </c>
      <c r="G2">
        <v>2</v>
      </c>
      <c r="H2">
        <v>1</v>
      </c>
      <c r="I2" t="s">
        <v>118</v>
      </c>
      <c r="M2" s="6" t="s">
        <v>7423</v>
      </c>
      <c r="N2" s="6" t="s">
        <v>7424</v>
      </c>
      <c r="O2" s="6" t="s">
        <v>7421</v>
      </c>
      <c r="P2" s="6" t="s">
        <v>7421</v>
      </c>
      <c r="Q2" s="6" t="s">
        <v>7427</v>
      </c>
      <c r="R2" s="6" t="s">
        <v>7425</v>
      </c>
      <c r="S2" t="s">
        <v>118</v>
      </c>
      <c r="T2" s="6" t="s">
        <v>7426</v>
      </c>
    </row>
    <row r="3" spans="1:20" x14ac:dyDescent="0.2">
      <c r="A3" s="6" t="s">
        <v>7439</v>
      </c>
      <c r="B3" t="str">
        <f t="shared" ref="B3:B21" ca="1" si="0">INDIRECT($A$1&amp;A3&amp;"1")</f>
        <v>3. And how important do you expect the following will be for you in the coming year? [Wikis]</v>
      </c>
      <c r="D3">
        <f t="shared" ref="D3:I12" ca="1" si="1">COUNTIF(INDIRECT($A$1&amp;$A3&amp;":"&amp;$A3),D$2)</f>
        <v>8</v>
      </c>
      <c r="E3">
        <f t="shared" ca="1" si="1"/>
        <v>33</v>
      </c>
      <c r="F3">
        <f t="shared" ca="1" si="1"/>
        <v>46</v>
      </c>
      <c r="G3">
        <f t="shared" ca="1" si="1"/>
        <v>50</v>
      </c>
      <c r="H3">
        <f t="shared" ca="1" si="1"/>
        <v>51</v>
      </c>
      <c r="I3">
        <f t="shared" ca="1" si="1"/>
        <v>8</v>
      </c>
      <c r="J3">
        <f t="shared" ref="J3:J21" ca="1" si="2">SUM(D3:I3)</f>
        <v>196</v>
      </c>
      <c r="L3" t="str">
        <f t="shared" ref="L3:L21" ca="1" si="3">MID(B3,FIND("[",B3)+1,LEN(B3)-FIND("[",B3)-1)</f>
        <v>Wikis</v>
      </c>
      <c r="M3" s="2">
        <f t="shared" ref="M3:M21" ca="1" si="4">D3/$J3</f>
        <v>4.0816326530612242E-2</v>
      </c>
      <c r="N3" s="2">
        <f t="shared" ref="N3:N21" ca="1" si="5">E3/$J3</f>
        <v>0.1683673469387755</v>
      </c>
      <c r="O3" s="2">
        <f t="shared" ref="O3:O21" ca="1" si="6">F3/$J3/2</f>
        <v>0.11734693877551021</v>
      </c>
      <c r="P3" s="2">
        <f t="shared" ref="P3:P21" ca="1" si="7">-O3</f>
        <v>-0.11734693877551021</v>
      </c>
      <c r="Q3" s="2">
        <f t="shared" ref="Q3:Q21" ca="1" si="8">-G3/$J3</f>
        <v>-0.25510204081632654</v>
      </c>
      <c r="R3" s="2">
        <f t="shared" ref="R3:R21" ca="1" si="9">-H3/$J3</f>
        <v>-0.26020408163265307</v>
      </c>
      <c r="S3" s="2">
        <f t="shared" ref="S3:S21" ca="1" si="10">I3/$J3</f>
        <v>4.0816326530612242E-2</v>
      </c>
      <c r="T3" s="8">
        <f t="shared" ref="T3:T21" ca="1" si="11">M3+N3</f>
        <v>0.20918367346938774</v>
      </c>
    </row>
    <row r="4" spans="1:20" x14ac:dyDescent="0.2">
      <c r="A4" s="6" t="s">
        <v>7444</v>
      </c>
      <c r="B4" t="str">
        <f t="shared" ca="1" si="0"/>
        <v>3. And how important do you expect the following will be for you in the coming year? [Game based learning]</v>
      </c>
      <c r="D4">
        <f t="shared" ca="1" si="1"/>
        <v>13</v>
      </c>
      <c r="E4">
        <f t="shared" ca="1" si="1"/>
        <v>29</v>
      </c>
      <c r="F4">
        <f t="shared" ca="1" si="1"/>
        <v>45</v>
      </c>
      <c r="G4">
        <f t="shared" ca="1" si="1"/>
        <v>47</v>
      </c>
      <c r="H4">
        <f t="shared" ca="1" si="1"/>
        <v>52</v>
      </c>
      <c r="I4">
        <f t="shared" ca="1" si="1"/>
        <v>10</v>
      </c>
      <c r="J4">
        <f t="shared" ca="1" si="2"/>
        <v>196</v>
      </c>
      <c r="L4" t="str">
        <f t="shared" ca="1" si="3"/>
        <v>Game based learning</v>
      </c>
      <c r="M4" s="2">
        <f t="shared" ca="1" si="4"/>
        <v>6.6326530612244902E-2</v>
      </c>
      <c r="N4" s="2">
        <f t="shared" ca="1" si="5"/>
        <v>0.14795918367346939</v>
      </c>
      <c r="O4" s="2">
        <f t="shared" ca="1" si="6"/>
        <v>0.11479591836734694</v>
      </c>
      <c r="P4" s="2">
        <f t="shared" ca="1" si="7"/>
        <v>-0.11479591836734694</v>
      </c>
      <c r="Q4" s="2">
        <f t="shared" ca="1" si="8"/>
        <v>-0.23979591836734693</v>
      </c>
      <c r="R4" s="2">
        <f t="shared" ca="1" si="9"/>
        <v>-0.26530612244897961</v>
      </c>
      <c r="S4" s="2">
        <f t="shared" ca="1" si="10"/>
        <v>5.1020408163265307E-2</v>
      </c>
      <c r="T4" s="8">
        <f t="shared" ca="1" si="11"/>
        <v>0.2142857142857143</v>
      </c>
    </row>
    <row r="5" spans="1:20" x14ac:dyDescent="0.2">
      <c r="A5" s="6" t="s">
        <v>7431</v>
      </c>
      <c r="B5" t="str">
        <f t="shared" ca="1" si="0"/>
        <v>3. And how important do you expect the following will be for you in the coming year? [Digital and Open Badges]</v>
      </c>
      <c r="D5">
        <f t="shared" ca="1" si="1"/>
        <v>20</v>
      </c>
      <c r="E5">
        <f t="shared" ca="1" si="1"/>
        <v>28</v>
      </c>
      <c r="F5">
        <f t="shared" ca="1" si="1"/>
        <v>45</v>
      </c>
      <c r="G5">
        <f t="shared" ca="1" si="1"/>
        <v>35</v>
      </c>
      <c r="H5">
        <f t="shared" ca="1" si="1"/>
        <v>55</v>
      </c>
      <c r="I5">
        <f t="shared" ca="1" si="1"/>
        <v>13</v>
      </c>
      <c r="J5">
        <f t="shared" ca="1" si="2"/>
        <v>196</v>
      </c>
      <c r="L5" t="str">
        <f t="shared" ca="1" si="3"/>
        <v>Digital and Open Badges</v>
      </c>
      <c r="M5" s="2">
        <f t="shared" ca="1" si="4"/>
        <v>0.10204081632653061</v>
      </c>
      <c r="N5" s="2">
        <f t="shared" ca="1" si="5"/>
        <v>0.14285714285714285</v>
      </c>
      <c r="O5" s="2">
        <f t="shared" ca="1" si="6"/>
        <v>0.11479591836734694</v>
      </c>
      <c r="P5" s="2">
        <f t="shared" ca="1" si="7"/>
        <v>-0.11479591836734694</v>
      </c>
      <c r="Q5" s="2">
        <f t="shared" ca="1" si="8"/>
        <v>-0.17857142857142858</v>
      </c>
      <c r="R5" s="2">
        <f t="shared" ca="1" si="9"/>
        <v>-0.28061224489795916</v>
      </c>
      <c r="S5" s="2">
        <f t="shared" ca="1" si="10"/>
        <v>6.6326530612244902E-2</v>
      </c>
      <c r="T5" s="8">
        <f t="shared" ca="1" si="11"/>
        <v>0.24489795918367346</v>
      </c>
    </row>
    <row r="6" spans="1:20" x14ac:dyDescent="0.2">
      <c r="A6" s="6" t="s">
        <v>7428</v>
      </c>
      <c r="B6" t="str">
        <f t="shared" ca="1" si="0"/>
        <v>3. And how important do you expect the following will be for you in the coming year? [Assistive technologies]</v>
      </c>
      <c r="D6">
        <f t="shared" ca="1" si="1"/>
        <v>19</v>
      </c>
      <c r="E6">
        <f t="shared" ca="1" si="1"/>
        <v>35</v>
      </c>
      <c r="F6">
        <f t="shared" ca="1" si="1"/>
        <v>54</v>
      </c>
      <c r="G6">
        <f t="shared" ca="1" si="1"/>
        <v>37</v>
      </c>
      <c r="H6">
        <f t="shared" ca="1" si="1"/>
        <v>33</v>
      </c>
      <c r="I6">
        <f t="shared" ca="1" si="1"/>
        <v>18</v>
      </c>
      <c r="J6">
        <f t="shared" ca="1" si="2"/>
        <v>196</v>
      </c>
      <c r="L6" t="str">
        <f t="shared" ca="1" si="3"/>
        <v>Assistive technologies</v>
      </c>
      <c r="M6" s="2">
        <f t="shared" ca="1" si="4"/>
        <v>9.6938775510204078E-2</v>
      </c>
      <c r="N6" s="2">
        <f t="shared" ca="1" si="5"/>
        <v>0.17857142857142858</v>
      </c>
      <c r="O6" s="2">
        <f t="shared" ca="1" si="6"/>
        <v>0.13775510204081631</v>
      </c>
      <c r="P6" s="2">
        <f t="shared" ca="1" si="7"/>
        <v>-0.13775510204081631</v>
      </c>
      <c r="Q6" s="2">
        <f t="shared" ca="1" si="8"/>
        <v>-0.18877551020408162</v>
      </c>
      <c r="R6" s="2">
        <f t="shared" ca="1" si="9"/>
        <v>-0.1683673469387755</v>
      </c>
      <c r="S6" s="2">
        <f t="shared" ca="1" si="10"/>
        <v>9.1836734693877556E-2</v>
      </c>
      <c r="T6" s="8">
        <f t="shared" ca="1" si="11"/>
        <v>0.27551020408163263</v>
      </c>
    </row>
    <row r="7" spans="1:20" x14ac:dyDescent="0.2">
      <c r="A7" s="6" t="s">
        <v>7445</v>
      </c>
      <c r="B7" t="str">
        <f t="shared" ca="1" si="0"/>
        <v>3. And how important do you expect the following will be for you in the coming year? [MOOCs, SPOCs, TOOCs etc]</v>
      </c>
      <c r="D7">
        <f t="shared" ca="1" si="1"/>
        <v>29</v>
      </c>
      <c r="E7">
        <f t="shared" ca="1" si="1"/>
        <v>40</v>
      </c>
      <c r="F7">
        <f t="shared" ca="1" si="1"/>
        <v>41</v>
      </c>
      <c r="G7">
        <f t="shared" ca="1" si="1"/>
        <v>44</v>
      </c>
      <c r="H7">
        <f t="shared" ca="1" si="1"/>
        <v>35</v>
      </c>
      <c r="I7">
        <f t="shared" ca="1" si="1"/>
        <v>7</v>
      </c>
      <c r="J7">
        <f t="shared" ca="1" si="2"/>
        <v>196</v>
      </c>
      <c r="L7" t="str">
        <f t="shared" ca="1" si="3"/>
        <v>MOOCs, SPOCs, TOOCs etc</v>
      </c>
      <c r="M7" s="2">
        <f t="shared" ca="1" si="4"/>
        <v>0.14795918367346939</v>
      </c>
      <c r="N7" s="2">
        <f t="shared" ca="1" si="5"/>
        <v>0.20408163265306123</v>
      </c>
      <c r="O7" s="2">
        <f t="shared" ca="1" si="6"/>
        <v>0.10459183673469388</v>
      </c>
      <c r="P7" s="2">
        <f t="shared" ca="1" si="7"/>
        <v>-0.10459183673469388</v>
      </c>
      <c r="Q7" s="2">
        <f t="shared" ca="1" si="8"/>
        <v>-0.22448979591836735</v>
      </c>
      <c r="R7" s="2">
        <f t="shared" ca="1" si="9"/>
        <v>-0.17857142857142858</v>
      </c>
      <c r="S7" s="2">
        <f t="shared" ca="1" si="10"/>
        <v>3.5714285714285712E-2</v>
      </c>
      <c r="T7" s="8">
        <f t="shared" ca="1" si="11"/>
        <v>0.35204081632653061</v>
      </c>
    </row>
    <row r="8" spans="1:20" x14ac:dyDescent="0.2">
      <c r="A8" s="6" t="s">
        <v>7437</v>
      </c>
      <c r="B8" t="str">
        <f t="shared" ca="1" si="0"/>
        <v>3. And how important do you expect the following will be for you in the coming year? [Open Education (Practices, Policy &amp; Resources)]</v>
      </c>
      <c r="D8">
        <f t="shared" ca="1" si="1"/>
        <v>37</v>
      </c>
      <c r="E8">
        <f t="shared" ca="1" si="1"/>
        <v>39</v>
      </c>
      <c r="F8">
        <f t="shared" ca="1" si="1"/>
        <v>57</v>
      </c>
      <c r="G8">
        <f t="shared" ca="1" si="1"/>
        <v>28</v>
      </c>
      <c r="H8">
        <f t="shared" ca="1" si="1"/>
        <v>29</v>
      </c>
      <c r="I8">
        <f t="shared" ca="1" si="1"/>
        <v>6</v>
      </c>
      <c r="J8">
        <f t="shared" ca="1" si="2"/>
        <v>196</v>
      </c>
      <c r="L8" t="str">
        <f t="shared" ca="1" si="3"/>
        <v>Open Education (Practices, Policy &amp; Resources)</v>
      </c>
      <c r="M8" s="2">
        <f t="shared" ca="1" si="4"/>
        <v>0.18877551020408162</v>
      </c>
      <c r="N8" s="2">
        <f t="shared" ca="1" si="5"/>
        <v>0.19897959183673469</v>
      </c>
      <c r="O8" s="2">
        <f t="shared" ca="1" si="6"/>
        <v>0.14540816326530612</v>
      </c>
      <c r="P8" s="2">
        <f t="shared" ca="1" si="7"/>
        <v>-0.14540816326530612</v>
      </c>
      <c r="Q8" s="2">
        <f t="shared" ca="1" si="8"/>
        <v>-0.14285714285714285</v>
      </c>
      <c r="R8" s="2">
        <f t="shared" ca="1" si="9"/>
        <v>-0.14795918367346939</v>
      </c>
      <c r="S8" s="2">
        <f t="shared" ca="1" si="10"/>
        <v>3.0612244897959183E-2</v>
      </c>
      <c r="T8" s="8">
        <f t="shared" ca="1" si="11"/>
        <v>0.38775510204081631</v>
      </c>
    </row>
    <row r="9" spans="1:20" x14ac:dyDescent="0.2">
      <c r="A9" s="6" t="s">
        <v>7436</v>
      </c>
      <c r="B9" t="str">
        <f t="shared" ca="1" si="0"/>
        <v>3. And how important do you expect the following will be for you in the coming year? [Digital repositories]</v>
      </c>
      <c r="D9">
        <f t="shared" ca="1" si="1"/>
        <v>40</v>
      </c>
      <c r="E9">
        <f t="shared" ca="1" si="1"/>
        <v>40</v>
      </c>
      <c r="F9">
        <f t="shared" ca="1" si="1"/>
        <v>53</v>
      </c>
      <c r="G9">
        <f t="shared" ca="1" si="1"/>
        <v>34</v>
      </c>
      <c r="H9">
        <f t="shared" ca="1" si="1"/>
        <v>20</v>
      </c>
      <c r="I9">
        <f t="shared" ca="1" si="1"/>
        <v>9</v>
      </c>
      <c r="J9">
        <f t="shared" ca="1" si="2"/>
        <v>196</v>
      </c>
      <c r="L9" t="str">
        <f t="shared" ca="1" si="3"/>
        <v>Digital repositories</v>
      </c>
      <c r="M9" s="2">
        <f t="shared" ca="1" si="4"/>
        <v>0.20408163265306123</v>
      </c>
      <c r="N9" s="2">
        <f t="shared" ca="1" si="5"/>
        <v>0.20408163265306123</v>
      </c>
      <c r="O9" s="2">
        <f t="shared" ca="1" si="6"/>
        <v>0.13520408163265307</v>
      </c>
      <c r="P9" s="2">
        <f t="shared" ca="1" si="7"/>
        <v>-0.13520408163265307</v>
      </c>
      <c r="Q9" s="2">
        <f t="shared" ca="1" si="8"/>
        <v>-0.17346938775510204</v>
      </c>
      <c r="R9" s="2">
        <f t="shared" ca="1" si="9"/>
        <v>-0.10204081632653061</v>
      </c>
      <c r="S9" s="2">
        <f t="shared" ca="1" si="10"/>
        <v>4.5918367346938778E-2</v>
      </c>
      <c r="T9" s="8">
        <f t="shared" ca="1" si="11"/>
        <v>0.40816326530612246</v>
      </c>
    </row>
    <row r="10" spans="1:20" x14ac:dyDescent="0.2">
      <c r="A10" s="6" t="s">
        <v>8047</v>
      </c>
      <c r="B10" t="str">
        <f t="shared" ca="1" si="0"/>
        <v>3. And how important do you expect the following will be for you in the coming year? [Bring Your Own Device (BYOD)]</v>
      </c>
      <c r="D10">
        <f t="shared" ca="1" si="1"/>
        <v>38</v>
      </c>
      <c r="E10">
        <f t="shared" ca="1" si="1"/>
        <v>42</v>
      </c>
      <c r="F10">
        <f t="shared" ca="1" si="1"/>
        <v>48</v>
      </c>
      <c r="G10">
        <f t="shared" ca="1" si="1"/>
        <v>30</v>
      </c>
      <c r="H10">
        <f t="shared" ca="1" si="1"/>
        <v>28</v>
      </c>
      <c r="I10">
        <f t="shared" ca="1" si="1"/>
        <v>10</v>
      </c>
      <c r="J10">
        <f t="shared" ca="1" si="2"/>
        <v>196</v>
      </c>
      <c r="L10" t="str">
        <f t="shared" ca="1" si="3"/>
        <v>Bring Your Own Device (BYOD)</v>
      </c>
      <c r="M10" s="2">
        <f t="shared" ca="1" si="4"/>
        <v>0.19387755102040816</v>
      </c>
      <c r="N10" s="2">
        <f t="shared" ca="1" si="5"/>
        <v>0.21428571428571427</v>
      </c>
      <c r="O10" s="2">
        <f t="shared" ca="1" si="6"/>
        <v>0.12244897959183673</v>
      </c>
      <c r="P10" s="2">
        <f t="shared" ca="1" si="7"/>
        <v>-0.12244897959183673</v>
      </c>
      <c r="Q10" s="2">
        <f t="shared" ca="1" si="8"/>
        <v>-0.15306122448979592</v>
      </c>
      <c r="R10" s="2">
        <f t="shared" ca="1" si="9"/>
        <v>-0.14285714285714285</v>
      </c>
      <c r="S10" s="2">
        <f t="shared" ca="1" si="10"/>
        <v>5.1020408163265307E-2</v>
      </c>
      <c r="T10" s="8">
        <f t="shared" ca="1" si="11"/>
        <v>0.40816326530612246</v>
      </c>
    </row>
    <row r="11" spans="1:20" x14ac:dyDescent="0.2">
      <c r="A11" s="6" t="s">
        <v>7430</v>
      </c>
      <c r="B11" t="str">
        <f t="shared" ca="1" si="0"/>
        <v>3. And how important do you expect the following will be for you in the coming year? [ePortfolios]</v>
      </c>
      <c r="D11">
        <f t="shared" ca="1" si="1"/>
        <v>37</v>
      </c>
      <c r="E11">
        <f t="shared" ca="1" si="1"/>
        <v>48</v>
      </c>
      <c r="F11">
        <f t="shared" ca="1" si="1"/>
        <v>49</v>
      </c>
      <c r="G11">
        <f t="shared" ca="1" si="1"/>
        <v>32</v>
      </c>
      <c r="H11">
        <f t="shared" ca="1" si="1"/>
        <v>25</v>
      </c>
      <c r="I11">
        <f t="shared" ca="1" si="1"/>
        <v>5</v>
      </c>
      <c r="J11">
        <f t="shared" ca="1" si="2"/>
        <v>196</v>
      </c>
      <c r="L11" t="str">
        <f t="shared" ca="1" si="3"/>
        <v>ePortfolios</v>
      </c>
      <c r="M11" s="2">
        <f t="shared" ca="1" si="4"/>
        <v>0.18877551020408162</v>
      </c>
      <c r="N11" s="2">
        <f t="shared" ca="1" si="5"/>
        <v>0.24489795918367346</v>
      </c>
      <c r="O11" s="2">
        <f t="shared" ca="1" si="6"/>
        <v>0.125</v>
      </c>
      <c r="P11" s="2">
        <f t="shared" ca="1" si="7"/>
        <v>-0.125</v>
      </c>
      <c r="Q11" s="2">
        <f t="shared" ca="1" si="8"/>
        <v>-0.16326530612244897</v>
      </c>
      <c r="R11" s="2">
        <f t="shared" ca="1" si="9"/>
        <v>-0.12755102040816327</v>
      </c>
      <c r="S11" s="2">
        <f t="shared" ca="1" si="10"/>
        <v>2.5510204081632654E-2</v>
      </c>
      <c r="T11" s="8">
        <f t="shared" ca="1" si="11"/>
        <v>0.43367346938775508</v>
      </c>
    </row>
    <row r="12" spans="1:20" x14ac:dyDescent="0.2">
      <c r="A12" s="6" t="s">
        <v>7443</v>
      </c>
      <c r="B12" t="str">
        <f t="shared" ca="1" si="0"/>
        <v>3. And how important do you expect the following will be for you in the coming year? [Blogs]</v>
      </c>
      <c r="D12">
        <f t="shared" ca="1" si="1"/>
        <v>35</v>
      </c>
      <c r="E12">
        <f t="shared" ca="1" si="1"/>
        <v>55</v>
      </c>
      <c r="F12">
        <f t="shared" ca="1" si="1"/>
        <v>48</v>
      </c>
      <c r="G12">
        <f t="shared" ca="1" si="1"/>
        <v>33</v>
      </c>
      <c r="H12">
        <f t="shared" ca="1" si="1"/>
        <v>20</v>
      </c>
      <c r="I12">
        <f t="shared" ca="1" si="1"/>
        <v>5</v>
      </c>
      <c r="J12">
        <f t="shared" ca="1" si="2"/>
        <v>196</v>
      </c>
      <c r="L12" t="str">
        <f t="shared" ca="1" si="3"/>
        <v>Blogs</v>
      </c>
      <c r="M12" s="2">
        <f t="shared" ca="1" si="4"/>
        <v>0.17857142857142858</v>
      </c>
      <c r="N12" s="2">
        <f t="shared" ca="1" si="5"/>
        <v>0.28061224489795916</v>
      </c>
      <c r="O12" s="2">
        <f t="shared" ca="1" si="6"/>
        <v>0.12244897959183673</v>
      </c>
      <c r="P12" s="2">
        <f t="shared" ca="1" si="7"/>
        <v>-0.12244897959183673</v>
      </c>
      <c r="Q12" s="2">
        <f t="shared" ca="1" si="8"/>
        <v>-0.1683673469387755</v>
      </c>
      <c r="R12" s="2">
        <f t="shared" ca="1" si="9"/>
        <v>-0.10204081632653061</v>
      </c>
      <c r="S12" s="2">
        <f t="shared" ca="1" si="10"/>
        <v>2.5510204081632654E-2</v>
      </c>
      <c r="T12" s="8">
        <f t="shared" ca="1" si="11"/>
        <v>0.45918367346938771</v>
      </c>
    </row>
    <row r="13" spans="1:20" x14ac:dyDescent="0.2">
      <c r="A13" s="6" t="s">
        <v>7433</v>
      </c>
      <c r="B13" t="str">
        <f t="shared" ca="1" si="0"/>
        <v>3. And how important do you expect the following will be for you in the coming year? [Lecture capture tools]</v>
      </c>
      <c r="D13">
        <f t="shared" ref="D13:I21" ca="1" si="12">COUNTIF(INDIRECT($A$1&amp;$A13&amp;":"&amp;$A13),D$2)</f>
        <v>51</v>
      </c>
      <c r="E13">
        <f t="shared" ca="1" si="12"/>
        <v>41</v>
      </c>
      <c r="F13">
        <f t="shared" ca="1" si="12"/>
        <v>36</v>
      </c>
      <c r="G13">
        <f t="shared" ca="1" si="12"/>
        <v>28</v>
      </c>
      <c r="H13">
        <f t="shared" ca="1" si="12"/>
        <v>36</v>
      </c>
      <c r="I13">
        <f t="shared" ca="1" si="12"/>
        <v>4</v>
      </c>
      <c r="J13">
        <f t="shared" ca="1" si="2"/>
        <v>196</v>
      </c>
      <c r="L13" t="str">
        <f t="shared" ca="1" si="3"/>
        <v>Lecture capture tools</v>
      </c>
      <c r="M13" s="2">
        <f t="shared" ca="1" si="4"/>
        <v>0.26020408163265307</v>
      </c>
      <c r="N13" s="2">
        <f t="shared" ca="1" si="5"/>
        <v>0.20918367346938777</v>
      </c>
      <c r="O13" s="2">
        <f t="shared" ca="1" si="6"/>
        <v>9.1836734693877556E-2</v>
      </c>
      <c r="P13" s="2">
        <f t="shared" ca="1" si="7"/>
        <v>-9.1836734693877556E-2</v>
      </c>
      <c r="Q13" s="2">
        <f t="shared" ca="1" si="8"/>
        <v>-0.14285714285714285</v>
      </c>
      <c r="R13" s="2">
        <f t="shared" ca="1" si="9"/>
        <v>-0.18367346938775511</v>
      </c>
      <c r="S13" s="2">
        <f t="shared" ca="1" si="10"/>
        <v>2.0408163265306121E-2</v>
      </c>
      <c r="T13" s="8">
        <f t="shared" ca="1" si="11"/>
        <v>0.46938775510204084</v>
      </c>
    </row>
    <row r="14" spans="1:20" x14ac:dyDescent="0.2">
      <c r="A14" s="6" t="s">
        <v>7435</v>
      </c>
      <c r="B14" t="str">
        <f t="shared" ca="1" si="0"/>
        <v>3. And how important do you expect the following will be for you in the coming year? [Screencasting]</v>
      </c>
      <c r="D14">
        <f t="shared" ca="1" si="12"/>
        <v>47</v>
      </c>
      <c r="E14">
        <f t="shared" ca="1" si="12"/>
        <v>55</v>
      </c>
      <c r="F14">
        <f t="shared" ca="1" si="12"/>
        <v>43</v>
      </c>
      <c r="G14">
        <f t="shared" ca="1" si="12"/>
        <v>25</v>
      </c>
      <c r="H14">
        <f t="shared" ca="1" si="12"/>
        <v>20</v>
      </c>
      <c r="I14">
        <f t="shared" ca="1" si="12"/>
        <v>6</v>
      </c>
      <c r="J14">
        <f t="shared" ca="1" si="2"/>
        <v>196</v>
      </c>
      <c r="L14" t="str">
        <f t="shared" ca="1" si="3"/>
        <v>Screencasting</v>
      </c>
      <c r="M14" s="2">
        <f t="shared" ca="1" si="4"/>
        <v>0.23979591836734693</v>
      </c>
      <c r="N14" s="2">
        <f t="shared" ca="1" si="5"/>
        <v>0.28061224489795916</v>
      </c>
      <c r="O14" s="2">
        <f t="shared" ca="1" si="6"/>
        <v>0.10969387755102041</v>
      </c>
      <c r="P14" s="2">
        <f t="shared" ca="1" si="7"/>
        <v>-0.10969387755102041</v>
      </c>
      <c r="Q14" s="2">
        <f t="shared" ca="1" si="8"/>
        <v>-0.12755102040816327</v>
      </c>
      <c r="R14" s="2">
        <f t="shared" ca="1" si="9"/>
        <v>-0.10204081632653061</v>
      </c>
      <c r="S14" s="2">
        <f t="shared" ca="1" si="10"/>
        <v>3.0612244897959183E-2</v>
      </c>
      <c r="T14" s="8">
        <f t="shared" ca="1" si="11"/>
        <v>0.52040816326530615</v>
      </c>
    </row>
    <row r="15" spans="1:20" x14ac:dyDescent="0.2">
      <c r="A15" s="6" t="s">
        <v>7440</v>
      </c>
      <c r="B15" t="str">
        <f t="shared" ca="1" si="0"/>
        <v>3. And how important do you expect the following will be for you in the coming year? [Social networking (e.g. Twitter, Facebook Google+)]</v>
      </c>
      <c r="D15">
        <f t="shared" ca="1" si="12"/>
        <v>58</v>
      </c>
      <c r="E15">
        <f t="shared" ca="1" si="12"/>
        <v>53</v>
      </c>
      <c r="F15">
        <f t="shared" ca="1" si="12"/>
        <v>40</v>
      </c>
      <c r="G15">
        <f t="shared" ca="1" si="12"/>
        <v>26</v>
      </c>
      <c r="H15">
        <f t="shared" ca="1" si="12"/>
        <v>14</v>
      </c>
      <c r="I15">
        <f t="shared" ca="1" si="12"/>
        <v>5</v>
      </c>
      <c r="J15">
        <f t="shared" ca="1" si="2"/>
        <v>196</v>
      </c>
      <c r="L15" t="str">
        <f t="shared" ca="1" si="3"/>
        <v>Social networking (e.g. Twitter, Facebook Google+)</v>
      </c>
      <c r="M15" s="2">
        <f t="shared" ca="1" si="4"/>
        <v>0.29591836734693877</v>
      </c>
      <c r="N15" s="2">
        <f t="shared" ca="1" si="5"/>
        <v>0.27040816326530615</v>
      </c>
      <c r="O15" s="2">
        <f t="shared" ca="1" si="6"/>
        <v>0.10204081632653061</v>
      </c>
      <c r="P15" s="2">
        <f t="shared" ca="1" si="7"/>
        <v>-0.10204081632653061</v>
      </c>
      <c r="Q15" s="2">
        <f t="shared" ca="1" si="8"/>
        <v>-0.1326530612244898</v>
      </c>
      <c r="R15" s="2">
        <f t="shared" ca="1" si="9"/>
        <v>-7.1428571428571425E-2</v>
      </c>
      <c r="S15" s="2">
        <f t="shared" ca="1" si="10"/>
        <v>2.5510204081632654E-2</v>
      </c>
      <c r="T15" s="8">
        <f t="shared" ca="1" si="11"/>
        <v>0.56632653061224492</v>
      </c>
    </row>
    <row r="16" spans="1:20" x14ac:dyDescent="0.2">
      <c r="A16" s="6" t="s">
        <v>7442</v>
      </c>
      <c r="B16" t="str">
        <f t="shared" ca="1" si="0"/>
        <v>3. And how important do you expect the following will be for you in the coming year? [Collaborative tools (e.g.  Google Apps or Office365)]</v>
      </c>
      <c r="D16">
        <f t="shared" ca="1" si="12"/>
        <v>65</v>
      </c>
      <c r="E16">
        <f t="shared" ca="1" si="12"/>
        <v>46</v>
      </c>
      <c r="F16">
        <f t="shared" ca="1" si="12"/>
        <v>41</v>
      </c>
      <c r="G16">
        <f t="shared" ca="1" si="12"/>
        <v>20</v>
      </c>
      <c r="H16">
        <f t="shared" ca="1" si="12"/>
        <v>14</v>
      </c>
      <c r="I16">
        <f t="shared" ca="1" si="12"/>
        <v>10</v>
      </c>
      <c r="J16">
        <f t="shared" ca="1" si="2"/>
        <v>196</v>
      </c>
      <c r="L16" t="str">
        <f t="shared" ca="1" si="3"/>
        <v>Collaborative tools (e.g.  Google Apps or Office365)</v>
      </c>
      <c r="M16" s="2">
        <f t="shared" ca="1" si="4"/>
        <v>0.33163265306122447</v>
      </c>
      <c r="N16" s="2">
        <f t="shared" ca="1" si="5"/>
        <v>0.23469387755102042</v>
      </c>
      <c r="O16" s="2">
        <f t="shared" ca="1" si="6"/>
        <v>0.10459183673469388</v>
      </c>
      <c r="P16" s="2">
        <f t="shared" ca="1" si="7"/>
        <v>-0.10459183673469388</v>
      </c>
      <c r="Q16" s="2">
        <f t="shared" ca="1" si="8"/>
        <v>-0.10204081632653061</v>
      </c>
      <c r="R16" s="2">
        <f t="shared" ca="1" si="9"/>
        <v>-7.1428571428571425E-2</v>
      </c>
      <c r="S16" s="2">
        <f t="shared" ca="1" si="10"/>
        <v>5.1020408163265307E-2</v>
      </c>
      <c r="T16" s="8">
        <f t="shared" ca="1" si="11"/>
        <v>0.56632653061224492</v>
      </c>
    </row>
    <row r="17" spans="1:20" x14ac:dyDescent="0.2">
      <c r="A17" s="6" t="s">
        <v>7438</v>
      </c>
      <c r="B17" t="str">
        <f t="shared" ca="1" si="0"/>
        <v>3. And how important do you expect the following will be for you in the coming year? [Data and Analytics (incl Learning analytics)]</v>
      </c>
      <c r="D17">
        <f t="shared" ca="1" si="12"/>
        <v>51</v>
      </c>
      <c r="E17">
        <f t="shared" ca="1" si="12"/>
        <v>62</v>
      </c>
      <c r="F17">
        <f t="shared" ca="1" si="12"/>
        <v>36</v>
      </c>
      <c r="G17">
        <f t="shared" ca="1" si="12"/>
        <v>23</v>
      </c>
      <c r="H17">
        <f t="shared" ca="1" si="12"/>
        <v>18</v>
      </c>
      <c r="I17">
        <f t="shared" ca="1" si="12"/>
        <v>6</v>
      </c>
      <c r="J17">
        <f t="shared" ca="1" si="2"/>
        <v>196</v>
      </c>
      <c r="L17" t="str">
        <f t="shared" ca="1" si="3"/>
        <v>Data and Analytics (incl Learning analytics)</v>
      </c>
      <c r="M17" s="2">
        <f t="shared" ca="1" si="4"/>
        <v>0.26020408163265307</v>
      </c>
      <c r="N17" s="2">
        <f t="shared" ca="1" si="5"/>
        <v>0.31632653061224492</v>
      </c>
      <c r="O17" s="2">
        <f t="shared" ca="1" si="6"/>
        <v>9.1836734693877556E-2</v>
      </c>
      <c r="P17" s="2">
        <f t="shared" ca="1" si="7"/>
        <v>-9.1836734693877556E-2</v>
      </c>
      <c r="Q17" s="2">
        <f t="shared" ca="1" si="8"/>
        <v>-0.11734693877551021</v>
      </c>
      <c r="R17" s="2">
        <f t="shared" ca="1" si="9"/>
        <v>-9.1836734693877556E-2</v>
      </c>
      <c r="S17" s="2">
        <f t="shared" ca="1" si="10"/>
        <v>3.0612244897959183E-2</v>
      </c>
      <c r="T17" s="8">
        <f t="shared" ca="1" si="11"/>
        <v>0.57653061224489799</v>
      </c>
    </row>
    <row r="18" spans="1:20" x14ac:dyDescent="0.2">
      <c r="A18" s="6" t="s">
        <v>7441</v>
      </c>
      <c r="B18" t="str">
        <f t="shared" ca="1" si="0"/>
        <v>3. And how important do you expect the following will be for you in the coming year? [Web conferencing/virtual classroom software]</v>
      </c>
      <c r="D18">
        <f t="shared" ca="1" si="12"/>
        <v>62</v>
      </c>
      <c r="E18">
        <f t="shared" ca="1" si="12"/>
        <v>54</v>
      </c>
      <c r="F18">
        <f t="shared" ca="1" si="12"/>
        <v>44</v>
      </c>
      <c r="G18">
        <f t="shared" ca="1" si="12"/>
        <v>20</v>
      </c>
      <c r="H18">
        <f t="shared" ca="1" si="12"/>
        <v>11</v>
      </c>
      <c r="I18">
        <f t="shared" ca="1" si="12"/>
        <v>5</v>
      </c>
      <c r="J18">
        <f t="shared" ca="1" si="2"/>
        <v>196</v>
      </c>
      <c r="L18" t="str">
        <f t="shared" ca="1" si="3"/>
        <v>Web conferencing/virtual classroom software</v>
      </c>
      <c r="M18" s="2">
        <f t="shared" ca="1" si="4"/>
        <v>0.31632653061224492</v>
      </c>
      <c r="N18" s="2">
        <f t="shared" ca="1" si="5"/>
        <v>0.27551020408163263</v>
      </c>
      <c r="O18" s="2">
        <f t="shared" ca="1" si="6"/>
        <v>0.11224489795918367</v>
      </c>
      <c r="P18" s="2">
        <f t="shared" ca="1" si="7"/>
        <v>-0.11224489795918367</v>
      </c>
      <c r="Q18" s="2">
        <f t="shared" ca="1" si="8"/>
        <v>-0.10204081632653061</v>
      </c>
      <c r="R18" s="2">
        <f t="shared" ca="1" si="9"/>
        <v>-5.6122448979591837E-2</v>
      </c>
      <c r="S18" s="2">
        <f t="shared" ca="1" si="10"/>
        <v>2.5510204081632654E-2</v>
      </c>
      <c r="T18" s="8">
        <f t="shared" ca="1" si="11"/>
        <v>0.59183673469387754</v>
      </c>
    </row>
    <row r="19" spans="1:20" x14ac:dyDescent="0.2">
      <c r="A19" s="6" t="s">
        <v>7434</v>
      </c>
      <c r="B19" t="str">
        <f t="shared" ca="1" si="0"/>
        <v>3. And how important do you expect the following will be for you in the coming year? [Media production (e.g. podcasting, video interviews)]</v>
      </c>
      <c r="D19">
        <f t="shared" ca="1" si="12"/>
        <v>60</v>
      </c>
      <c r="E19">
        <f t="shared" ca="1" si="12"/>
        <v>57</v>
      </c>
      <c r="F19">
        <f t="shared" ca="1" si="12"/>
        <v>44</v>
      </c>
      <c r="G19">
        <f t="shared" ca="1" si="12"/>
        <v>17</v>
      </c>
      <c r="H19">
        <f t="shared" ca="1" si="12"/>
        <v>14</v>
      </c>
      <c r="I19">
        <f t="shared" ca="1" si="12"/>
        <v>4</v>
      </c>
      <c r="J19">
        <f t="shared" ca="1" si="2"/>
        <v>196</v>
      </c>
      <c r="L19" t="str">
        <f t="shared" ca="1" si="3"/>
        <v>Media production (e.g. podcasting, video interviews)</v>
      </c>
      <c r="M19" s="2">
        <f t="shared" ca="1" si="4"/>
        <v>0.30612244897959184</v>
      </c>
      <c r="N19" s="2">
        <f t="shared" ca="1" si="5"/>
        <v>0.29081632653061223</v>
      </c>
      <c r="O19" s="2">
        <f t="shared" ca="1" si="6"/>
        <v>0.11224489795918367</v>
      </c>
      <c r="P19" s="2">
        <f t="shared" ca="1" si="7"/>
        <v>-0.11224489795918367</v>
      </c>
      <c r="Q19" s="2">
        <f t="shared" ca="1" si="8"/>
        <v>-8.673469387755102E-2</v>
      </c>
      <c r="R19" s="2">
        <f t="shared" ca="1" si="9"/>
        <v>-7.1428571428571425E-2</v>
      </c>
      <c r="S19" s="2">
        <f t="shared" ca="1" si="10"/>
        <v>2.0408163265306121E-2</v>
      </c>
      <c r="T19" s="8">
        <f t="shared" ca="1" si="11"/>
        <v>0.59693877551020402</v>
      </c>
    </row>
    <row r="20" spans="1:20" x14ac:dyDescent="0.2">
      <c r="A20" s="6" t="s">
        <v>7429</v>
      </c>
      <c r="B20" t="str">
        <f t="shared" ca="1" si="0"/>
        <v>3. And how important do you expect the following will be for you in the coming year? [Electronic assessment, submission &amp; feedback tools]</v>
      </c>
      <c r="D20">
        <f t="shared" ca="1" si="12"/>
        <v>104</v>
      </c>
      <c r="E20">
        <f t="shared" ca="1" si="12"/>
        <v>38</v>
      </c>
      <c r="F20">
        <f t="shared" ca="1" si="12"/>
        <v>31</v>
      </c>
      <c r="G20">
        <f t="shared" ca="1" si="12"/>
        <v>5</v>
      </c>
      <c r="H20">
        <f t="shared" ca="1" si="12"/>
        <v>16</v>
      </c>
      <c r="I20">
        <f t="shared" ca="1" si="12"/>
        <v>2</v>
      </c>
      <c r="J20">
        <f t="shared" ca="1" si="2"/>
        <v>196</v>
      </c>
      <c r="L20" t="str">
        <f t="shared" ca="1" si="3"/>
        <v>Electronic assessment, submission &amp; feedback tools</v>
      </c>
      <c r="M20" s="2">
        <f t="shared" ca="1" si="4"/>
        <v>0.53061224489795922</v>
      </c>
      <c r="N20" s="2">
        <f t="shared" ca="1" si="5"/>
        <v>0.19387755102040816</v>
      </c>
      <c r="O20" s="2">
        <f t="shared" ca="1" si="6"/>
        <v>7.9081632653061229E-2</v>
      </c>
      <c r="P20" s="2">
        <f t="shared" ca="1" si="7"/>
        <v>-7.9081632653061229E-2</v>
      </c>
      <c r="Q20" s="2">
        <f t="shared" ca="1" si="8"/>
        <v>-2.5510204081632654E-2</v>
      </c>
      <c r="R20" s="2">
        <f t="shared" ca="1" si="9"/>
        <v>-8.1632653061224483E-2</v>
      </c>
      <c r="S20" s="2">
        <f t="shared" ca="1" si="10"/>
        <v>1.020408163265306E-2</v>
      </c>
      <c r="T20" s="8">
        <f t="shared" ca="1" si="11"/>
        <v>0.72448979591836737</v>
      </c>
    </row>
    <row r="21" spans="1:20" x14ac:dyDescent="0.2">
      <c r="A21" s="6" t="s">
        <v>7432</v>
      </c>
      <c r="B21" t="str">
        <f t="shared" ca="1" si="0"/>
        <v>3. And how important do you expect the following will be for you in the coming year? [Content Management Systems and VLEs]</v>
      </c>
      <c r="D21">
        <f t="shared" ca="1" si="12"/>
        <v>110</v>
      </c>
      <c r="E21">
        <f t="shared" ca="1" si="12"/>
        <v>44</v>
      </c>
      <c r="F21">
        <f t="shared" ca="1" si="12"/>
        <v>25</v>
      </c>
      <c r="G21">
        <f t="shared" ca="1" si="12"/>
        <v>12</v>
      </c>
      <c r="H21">
        <f t="shared" ca="1" si="12"/>
        <v>2</v>
      </c>
      <c r="I21">
        <f t="shared" ca="1" si="12"/>
        <v>3</v>
      </c>
      <c r="J21">
        <f t="shared" ca="1" si="2"/>
        <v>196</v>
      </c>
      <c r="L21" t="str">
        <f t="shared" ca="1" si="3"/>
        <v>Content Management Systems and VLEs</v>
      </c>
      <c r="M21" s="2">
        <f t="shared" ca="1" si="4"/>
        <v>0.56122448979591832</v>
      </c>
      <c r="N21" s="2">
        <f t="shared" ca="1" si="5"/>
        <v>0.22448979591836735</v>
      </c>
      <c r="O21" s="2">
        <f t="shared" ca="1" si="6"/>
        <v>6.3775510204081634E-2</v>
      </c>
      <c r="P21" s="2">
        <f t="shared" ca="1" si="7"/>
        <v>-6.3775510204081634E-2</v>
      </c>
      <c r="Q21" s="2">
        <f t="shared" ca="1" si="8"/>
        <v>-6.1224489795918366E-2</v>
      </c>
      <c r="R21" s="2">
        <f t="shared" ca="1" si="9"/>
        <v>-1.020408163265306E-2</v>
      </c>
      <c r="S21" s="2">
        <f t="shared" ca="1" si="10"/>
        <v>1.5306122448979591E-2</v>
      </c>
      <c r="T21" s="8">
        <f t="shared" ca="1" si="11"/>
        <v>0.7857142857142857</v>
      </c>
    </row>
  </sheetData>
  <sortState ref="A3:T21">
    <sortCondition ref="T3:T21"/>
  </sortState>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5"/>
  <sheetViews>
    <sheetView zoomScale="70" zoomScaleNormal="70" workbookViewId="0">
      <selection activeCell="A11" sqref="A11"/>
    </sheetView>
  </sheetViews>
  <sheetFormatPr defaultRowHeight="12.75" x14ac:dyDescent="0.2"/>
  <cols>
    <col min="12" max="12" width="18.7109375" customWidth="1"/>
  </cols>
  <sheetData>
    <row r="1" spans="1:30" ht="17.25" x14ac:dyDescent="0.2">
      <c r="A1" s="9" t="str">
        <f>"'Form responses'!"</f>
        <v>'Form responses'!</v>
      </c>
      <c r="B1" s="7" t="s">
        <v>8038</v>
      </c>
      <c r="C1" s="6"/>
      <c r="D1" s="6"/>
    </row>
    <row r="2" spans="1:30" ht="17.25" x14ac:dyDescent="0.2">
      <c r="A2" s="6" t="s">
        <v>7420</v>
      </c>
      <c r="B2" s="7"/>
      <c r="C2" s="6"/>
      <c r="D2" s="6">
        <v>5</v>
      </c>
      <c r="E2">
        <v>4</v>
      </c>
      <c r="F2">
        <v>3</v>
      </c>
      <c r="G2">
        <v>2</v>
      </c>
      <c r="H2">
        <v>1</v>
      </c>
      <c r="I2" t="s">
        <v>118</v>
      </c>
      <c r="M2" s="6" t="s">
        <v>8018</v>
      </c>
      <c r="N2" s="6" t="s">
        <v>8019</v>
      </c>
      <c r="O2" s="6" t="s">
        <v>8020</v>
      </c>
      <c r="P2" s="6" t="s">
        <v>8021</v>
      </c>
      <c r="Q2" s="6" t="s">
        <v>8022</v>
      </c>
      <c r="R2" s="6" t="s">
        <v>8023</v>
      </c>
      <c r="S2" t="s">
        <v>8024</v>
      </c>
      <c r="T2" s="6" t="s">
        <v>7426</v>
      </c>
      <c r="U2" s="6"/>
      <c r="V2" s="2" t="s">
        <v>8025</v>
      </c>
      <c r="W2" s="2" t="s">
        <v>8026</v>
      </c>
      <c r="X2" s="2" t="s">
        <v>8027</v>
      </c>
      <c r="Y2" s="2" t="s">
        <v>8027</v>
      </c>
      <c r="Z2" s="2" t="s">
        <v>8028</v>
      </c>
      <c r="AA2" s="2" t="s">
        <v>8029</v>
      </c>
      <c r="AB2" s="2" t="s">
        <v>8030</v>
      </c>
      <c r="AC2" s="2" t="s">
        <v>7512</v>
      </c>
    </row>
    <row r="3" spans="1:30" x14ac:dyDescent="0.2">
      <c r="A3" s="6" t="s">
        <v>7439</v>
      </c>
      <c r="B3" t="str">
        <f t="shared" ref="B3:B21" ca="1" si="0">INDIRECT($A$1&amp;A3&amp;"1")</f>
        <v>3. And how important do you expect the following will be for you in the coming year? [Wikis]</v>
      </c>
      <c r="D3">
        <f t="shared" ref="D3:I12" ca="1" si="1">COUNTIF(INDIRECT($A$1&amp;$A3&amp;":"&amp;$A3),D$2)</f>
        <v>8</v>
      </c>
      <c r="E3">
        <f t="shared" ca="1" si="1"/>
        <v>33</v>
      </c>
      <c r="F3">
        <f t="shared" ca="1" si="1"/>
        <v>46</v>
      </c>
      <c r="G3">
        <f t="shared" ca="1" si="1"/>
        <v>50</v>
      </c>
      <c r="H3">
        <f t="shared" ca="1" si="1"/>
        <v>51</v>
      </c>
      <c r="I3">
        <f t="shared" ca="1" si="1"/>
        <v>8</v>
      </c>
      <c r="J3">
        <f t="shared" ref="J3:J21" ca="1" si="2">SUM(D3:I3)</f>
        <v>196</v>
      </c>
      <c r="L3" t="str">
        <f t="shared" ref="L3:L21" ca="1" si="3">MID(B3,FIND("[",B3)+1,LEN(B3)-FIND("[",B3)-1)</f>
        <v>Wikis</v>
      </c>
      <c r="M3" s="2">
        <f t="shared" ref="M3:M21" ca="1" si="4">D3/$J3</f>
        <v>4.0816326530612242E-2</v>
      </c>
      <c r="N3" s="2">
        <f t="shared" ref="N3:N21" ca="1" si="5">E3/$J3</f>
        <v>0.1683673469387755</v>
      </c>
      <c r="O3" s="2">
        <f t="shared" ref="O3:O21" ca="1" si="6">F3/$J3/2</f>
        <v>0.11734693877551021</v>
      </c>
      <c r="P3" s="2">
        <f t="shared" ref="P3:P21" ca="1" si="7">-O3</f>
        <v>-0.11734693877551021</v>
      </c>
      <c r="Q3" s="2">
        <f t="shared" ref="Q3:Q21" ca="1" si="8">-G3/$J3</f>
        <v>-0.25510204081632654</v>
      </c>
      <c r="R3" s="2">
        <f t="shared" ref="R3:R21" ca="1" si="9">-H3/$J3</f>
        <v>-0.26020408163265307</v>
      </c>
      <c r="S3" s="2">
        <f t="shared" ref="S3:S21" ca="1" si="10">I3/$J3</f>
        <v>4.0816326530612242E-2</v>
      </c>
      <c r="T3" s="8">
        <f t="shared" ref="T3:T21" ca="1" si="11">M3+N3</f>
        <v>0.20918367346938774</v>
      </c>
      <c r="U3" s="8"/>
      <c r="V3" s="8">
        <v>8.0321285140562249E-2</v>
      </c>
      <c r="W3" s="8">
        <v>0.16867469879518071</v>
      </c>
      <c r="X3" s="8">
        <v>0.12650602409638553</v>
      </c>
      <c r="Y3" s="8">
        <v>-0.12650602409638553</v>
      </c>
      <c r="Z3" s="8">
        <v>-0.2289156626506024</v>
      </c>
      <c r="AA3" s="8">
        <v>-0.25702811244979917</v>
      </c>
      <c r="AB3" s="8">
        <v>1.2048192771084338E-2</v>
      </c>
      <c r="AC3" s="8">
        <v>0.24899598393574296</v>
      </c>
      <c r="AD3" s="2"/>
    </row>
    <row r="4" spans="1:30" x14ac:dyDescent="0.2">
      <c r="A4" s="6" t="s">
        <v>7444</v>
      </c>
      <c r="B4" t="str">
        <f t="shared" ca="1" si="0"/>
        <v>3. And how important do you expect the following will be for you in the coming year? [Game based learning]</v>
      </c>
      <c r="D4">
        <f t="shared" ca="1" si="1"/>
        <v>13</v>
      </c>
      <c r="E4">
        <f t="shared" ca="1" si="1"/>
        <v>29</v>
      </c>
      <c r="F4">
        <f t="shared" ca="1" si="1"/>
        <v>45</v>
      </c>
      <c r="G4">
        <f t="shared" ca="1" si="1"/>
        <v>47</v>
      </c>
      <c r="H4">
        <f t="shared" ca="1" si="1"/>
        <v>52</v>
      </c>
      <c r="I4">
        <f t="shared" ca="1" si="1"/>
        <v>10</v>
      </c>
      <c r="J4">
        <f t="shared" ca="1" si="2"/>
        <v>196</v>
      </c>
      <c r="L4" t="str">
        <f t="shared" ca="1" si="3"/>
        <v>Game based learning</v>
      </c>
      <c r="M4" s="2">
        <f t="shared" ca="1" si="4"/>
        <v>6.6326530612244902E-2</v>
      </c>
      <c r="N4" s="2">
        <f t="shared" ca="1" si="5"/>
        <v>0.14795918367346939</v>
      </c>
      <c r="O4" s="2">
        <f t="shared" ca="1" si="6"/>
        <v>0.11479591836734694</v>
      </c>
      <c r="P4" s="2">
        <f t="shared" ca="1" si="7"/>
        <v>-0.11479591836734694</v>
      </c>
      <c r="Q4" s="2">
        <f t="shared" ca="1" si="8"/>
        <v>-0.23979591836734693</v>
      </c>
      <c r="R4" s="2">
        <f t="shared" ca="1" si="9"/>
        <v>-0.26530612244897961</v>
      </c>
      <c r="S4" s="2">
        <f t="shared" ca="1" si="10"/>
        <v>5.1020408163265307E-2</v>
      </c>
      <c r="T4" s="8">
        <f t="shared" ca="1" si="11"/>
        <v>0.2142857142857143</v>
      </c>
      <c r="U4" s="8"/>
      <c r="V4" s="2">
        <v>7.2289156626506021E-2</v>
      </c>
      <c r="W4" s="2">
        <v>0.16867469879518071</v>
      </c>
      <c r="X4" s="2">
        <v>0.10642570281124498</v>
      </c>
      <c r="Y4" s="2">
        <v>-0.10642570281124498</v>
      </c>
      <c r="Z4" s="2">
        <v>-0.14859437751004015</v>
      </c>
      <c r="AA4" s="2">
        <v>-0.3493975903614458</v>
      </c>
      <c r="AB4" s="2">
        <v>4.8192771084337352E-2</v>
      </c>
      <c r="AC4" s="2">
        <v>0.24096385542168675</v>
      </c>
    </row>
    <row r="5" spans="1:30" x14ac:dyDescent="0.2">
      <c r="A5" s="6" t="s">
        <v>7431</v>
      </c>
      <c r="B5" t="str">
        <f t="shared" ca="1" si="0"/>
        <v>3. And how important do you expect the following will be for you in the coming year? [Digital and Open Badges]</v>
      </c>
      <c r="D5">
        <f t="shared" ca="1" si="1"/>
        <v>20</v>
      </c>
      <c r="E5">
        <f t="shared" ca="1" si="1"/>
        <v>28</v>
      </c>
      <c r="F5">
        <f t="shared" ca="1" si="1"/>
        <v>45</v>
      </c>
      <c r="G5">
        <f t="shared" ca="1" si="1"/>
        <v>35</v>
      </c>
      <c r="H5">
        <f t="shared" ca="1" si="1"/>
        <v>55</v>
      </c>
      <c r="I5">
        <f t="shared" ca="1" si="1"/>
        <v>13</v>
      </c>
      <c r="J5">
        <f t="shared" ca="1" si="2"/>
        <v>196</v>
      </c>
      <c r="L5" t="str">
        <f t="shared" ca="1" si="3"/>
        <v>Digital and Open Badges</v>
      </c>
      <c r="M5" s="2">
        <f t="shared" ca="1" si="4"/>
        <v>0.10204081632653061</v>
      </c>
      <c r="N5" s="2">
        <f t="shared" ca="1" si="5"/>
        <v>0.14285714285714285</v>
      </c>
      <c r="O5" s="2">
        <f t="shared" ca="1" si="6"/>
        <v>0.11479591836734694</v>
      </c>
      <c r="P5" s="2">
        <f t="shared" ca="1" si="7"/>
        <v>-0.11479591836734694</v>
      </c>
      <c r="Q5" s="2">
        <f t="shared" ca="1" si="8"/>
        <v>-0.17857142857142858</v>
      </c>
      <c r="R5" s="2">
        <f t="shared" ca="1" si="9"/>
        <v>-0.28061224489795916</v>
      </c>
      <c r="S5" s="2">
        <f t="shared" ca="1" si="10"/>
        <v>6.6326530612244902E-2</v>
      </c>
      <c r="T5" s="8">
        <f t="shared" ca="1" si="11"/>
        <v>0.24489795918367346</v>
      </c>
      <c r="U5" s="8"/>
      <c r="V5" s="2">
        <v>0.14859437751004015</v>
      </c>
      <c r="W5" s="2">
        <v>0.18875502008032127</v>
      </c>
      <c r="X5" s="2">
        <v>0.10240963855421686</v>
      </c>
      <c r="Y5" s="2">
        <v>-0.10240963855421686</v>
      </c>
      <c r="Z5" s="2">
        <v>-0.14056224899598393</v>
      </c>
      <c r="AA5" s="2">
        <v>-0.25702811244979917</v>
      </c>
      <c r="AB5" s="2">
        <v>6.0240963855421686E-2</v>
      </c>
      <c r="AC5" s="2">
        <v>0.33734939759036142</v>
      </c>
    </row>
    <row r="6" spans="1:30" x14ac:dyDescent="0.2">
      <c r="A6" s="6" t="s">
        <v>7428</v>
      </c>
      <c r="B6" t="str">
        <f t="shared" ca="1" si="0"/>
        <v>3. And how important do you expect the following will be for you in the coming year? [Assistive technologies]</v>
      </c>
      <c r="D6">
        <f t="shared" ca="1" si="1"/>
        <v>19</v>
      </c>
      <c r="E6">
        <f t="shared" ca="1" si="1"/>
        <v>35</v>
      </c>
      <c r="F6">
        <f t="shared" ca="1" si="1"/>
        <v>54</v>
      </c>
      <c r="G6">
        <f t="shared" ca="1" si="1"/>
        <v>37</v>
      </c>
      <c r="H6">
        <f t="shared" ca="1" si="1"/>
        <v>33</v>
      </c>
      <c r="I6">
        <f t="shared" ca="1" si="1"/>
        <v>18</v>
      </c>
      <c r="J6">
        <f t="shared" ca="1" si="2"/>
        <v>196</v>
      </c>
      <c r="L6" t="str">
        <f t="shared" ca="1" si="3"/>
        <v>Assistive technologies</v>
      </c>
      <c r="M6" s="2">
        <f t="shared" ca="1" si="4"/>
        <v>9.6938775510204078E-2</v>
      </c>
      <c r="N6" s="2">
        <f t="shared" ca="1" si="5"/>
        <v>0.17857142857142858</v>
      </c>
      <c r="O6" s="2">
        <f t="shared" ca="1" si="6"/>
        <v>0.13775510204081631</v>
      </c>
      <c r="P6" s="2">
        <f t="shared" ca="1" si="7"/>
        <v>-0.13775510204081631</v>
      </c>
      <c r="Q6" s="2">
        <f t="shared" ca="1" si="8"/>
        <v>-0.18877551020408162</v>
      </c>
      <c r="R6" s="2">
        <f t="shared" ca="1" si="9"/>
        <v>-0.1683673469387755</v>
      </c>
      <c r="S6" s="2">
        <f t="shared" ca="1" si="10"/>
        <v>9.1836734693877556E-2</v>
      </c>
      <c r="T6" s="8">
        <f t="shared" ca="1" si="11"/>
        <v>0.27551020408163263</v>
      </c>
      <c r="U6" s="8"/>
      <c r="V6" s="2">
        <v>0.13253012048192772</v>
      </c>
      <c r="W6" s="2">
        <v>0.22489959839357429</v>
      </c>
      <c r="X6" s="2">
        <v>0.15060240963855423</v>
      </c>
      <c r="Y6" s="2">
        <v>-0.15060240963855423</v>
      </c>
      <c r="Z6" s="2">
        <v>-0.17269076305220885</v>
      </c>
      <c r="AA6" s="2">
        <v>-0.13654618473895583</v>
      </c>
      <c r="AB6" s="2">
        <v>3.2128514056224897E-2</v>
      </c>
      <c r="AC6" s="2">
        <v>0.35742971887550201</v>
      </c>
    </row>
    <row r="7" spans="1:30" x14ac:dyDescent="0.2">
      <c r="A7" s="6" t="s">
        <v>7445</v>
      </c>
      <c r="B7" t="str">
        <f t="shared" ca="1" si="0"/>
        <v>3. And how important do you expect the following will be for you in the coming year? [MOOCs, SPOCs, TOOCs etc]</v>
      </c>
      <c r="D7">
        <f t="shared" ca="1" si="1"/>
        <v>29</v>
      </c>
      <c r="E7">
        <f t="shared" ca="1" si="1"/>
        <v>40</v>
      </c>
      <c r="F7">
        <f t="shared" ca="1" si="1"/>
        <v>41</v>
      </c>
      <c r="G7">
        <f t="shared" ca="1" si="1"/>
        <v>44</v>
      </c>
      <c r="H7">
        <f t="shared" ca="1" si="1"/>
        <v>35</v>
      </c>
      <c r="I7">
        <f t="shared" ca="1" si="1"/>
        <v>7</v>
      </c>
      <c r="J7">
        <f t="shared" ca="1" si="2"/>
        <v>196</v>
      </c>
      <c r="L7" t="str">
        <f t="shared" ca="1" si="3"/>
        <v>MOOCs, SPOCs, TOOCs etc</v>
      </c>
      <c r="M7" s="2">
        <f t="shared" ca="1" si="4"/>
        <v>0.14795918367346939</v>
      </c>
      <c r="N7" s="2">
        <f t="shared" ca="1" si="5"/>
        <v>0.20408163265306123</v>
      </c>
      <c r="O7" s="2">
        <f t="shared" ca="1" si="6"/>
        <v>0.10459183673469388</v>
      </c>
      <c r="P7" s="2">
        <f t="shared" ca="1" si="7"/>
        <v>-0.10459183673469388</v>
      </c>
      <c r="Q7" s="2">
        <f t="shared" ca="1" si="8"/>
        <v>-0.22448979591836735</v>
      </c>
      <c r="R7" s="2">
        <f t="shared" ca="1" si="9"/>
        <v>-0.17857142857142858</v>
      </c>
      <c r="S7" s="2">
        <f t="shared" ca="1" si="10"/>
        <v>3.5714285714285712E-2</v>
      </c>
      <c r="T7" s="8">
        <f t="shared" ca="1" si="11"/>
        <v>0.35204081632653061</v>
      </c>
      <c r="U7" s="8"/>
      <c r="V7" s="2">
        <v>0.17670682730923695</v>
      </c>
      <c r="W7" s="2">
        <v>0.22489959839357429</v>
      </c>
      <c r="X7" s="2">
        <v>0.1144578313253012</v>
      </c>
      <c r="Y7" s="2">
        <v>-0.1144578313253012</v>
      </c>
      <c r="Z7" s="2">
        <v>-0.20481927710843373</v>
      </c>
      <c r="AA7" s="2">
        <v>-0.14056224899598393</v>
      </c>
      <c r="AB7" s="2">
        <v>2.4096385542168676E-2</v>
      </c>
      <c r="AC7" s="2">
        <v>0.40160642570281124</v>
      </c>
    </row>
    <row r="8" spans="1:30" x14ac:dyDescent="0.2">
      <c r="A8" s="6" t="s">
        <v>7437</v>
      </c>
      <c r="B8" t="str">
        <f t="shared" ca="1" si="0"/>
        <v>3. And how important do you expect the following will be for you in the coming year? [Open Education (Practices, Policy &amp; Resources)]</v>
      </c>
      <c r="D8">
        <f t="shared" ca="1" si="1"/>
        <v>37</v>
      </c>
      <c r="E8">
        <f t="shared" ca="1" si="1"/>
        <v>39</v>
      </c>
      <c r="F8">
        <f t="shared" ca="1" si="1"/>
        <v>57</v>
      </c>
      <c r="G8">
        <f t="shared" ca="1" si="1"/>
        <v>28</v>
      </c>
      <c r="H8">
        <f t="shared" ca="1" si="1"/>
        <v>29</v>
      </c>
      <c r="I8">
        <f t="shared" ca="1" si="1"/>
        <v>6</v>
      </c>
      <c r="J8">
        <f t="shared" ca="1" si="2"/>
        <v>196</v>
      </c>
      <c r="L8" t="str">
        <f t="shared" ca="1" si="3"/>
        <v>Open Education (Practices, Policy &amp; Resources)</v>
      </c>
      <c r="M8" s="2">
        <f t="shared" ca="1" si="4"/>
        <v>0.18877551020408162</v>
      </c>
      <c r="N8" s="2">
        <f t="shared" ca="1" si="5"/>
        <v>0.19897959183673469</v>
      </c>
      <c r="O8" s="2">
        <f t="shared" ca="1" si="6"/>
        <v>0.14540816326530612</v>
      </c>
      <c r="P8" s="2">
        <f t="shared" ca="1" si="7"/>
        <v>-0.14540816326530612</v>
      </c>
      <c r="Q8" s="2">
        <f t="shared" ca="1" si="8"/>
        <v>-0.14285714285714285</v>
      </c>
      <c r="R8" s="2">
        <f t="shared" ca="1" si="9"/>
        <v>-0.14795918367346939</v>
      </c>
      <c r="S8" s="2">
        <f t="shared" ca="1" si="10"/>
        <v>3.0612244897959183E-2</v>
      </c>
      <c r="T8" s="8">
        <f t="shared" ca="1" si="11"/>
        <v>0.38775510204081631</v>
      </c>
      <c r="U8" s="8"/>
      <c r="V8" s="2">
        <v>0.28112449799196787</v>
      </c>
      <c r="W8" s="2">
        <v>0.22088353413654618</v>
      </c>
      <c r="X8" s="2">
        <v>0.10441767068273092</v>
      </c>
      <c r="Y8" s="2">
        <v>-0.10441767068273092</v>
      </c>
      <c r="Z8" s="2">
        <v>-0.1606425702811245</v>
      </c>
      <c r="AA8" s="2">
        <v>-0.10843373493975904</v>
      </c>
      <c r="AB8" s="2">
        <v>2.0080321285140562E-2</v>
      </c>
      <c r="AC8" s="2">
        <v>0.50200803212851408</v>
      </c>
    </row>
    <row r="9" spans="1:30" x14ac:dyDescent="0.2">
      <c r="A9" s="6" t="s">
        <v>7436</v>
      </c>
      <c r="B9" t="str">
        <f t="shared" ca="1" si="0"/>
        <v>3. And how important do you expect the following will be for you in the coming year? [Digital repositories]</v>
      </c>
      <c r="D9">
        <f t="shared" ca="1" si="1"/>
        <v>40</v>
      </c>
      <c r="E9">
        <f t="shared" ca="1" si="1"/>
        <v>40</v>
      </c>
      <c r="F9">
        <f t="shared" ca="1" si="1"/>
        <v>53</v>
      </c>
      <c r="G9">
        <f t="shared" ca="1" si="1"/>
        <v>34</v>
      </c>
      <c r="H9">
        <f t="shared" ca="1" si="1"/>
        <v>20</v>
      </c>
      <c r="I9">
        <f t="shared" ca="1" si="1"/>
        <v>9</v>
      </c>
      <c r="J9">
        <f t="shared" ca="1" si="2"/>
        <v>196</v>
      </c>
      <c r="L9" t="str">
        <f t="shared" ca="1" si="3"/>
        <v>Digital repositories</v>
      </c>
      <c r="M9" s="2">
        <f t="shared" ca="1" si="4"/>
        <v>0.20408163265306123</v>
      </c>
      <c r="N9" s="2">
        <f t="shared" ca="1" si="5"/>
        <v>0.20408163265306123</v>
      </c>
      <c r="O9" s="2">
        <f t="shared" ca="1" si="6"/>
        <v>0.13520408163265307</v>
      </c>
      <c r="P9" s="2">
        <f t="shared" ca="1" si="7"/>
        <v>-0.13520408163265307</v>
      </c>
      <c r="Q9" s="2">
        <f t="shared" ca="1" si="8"/>
        <v>-0.17346938775510204</v>
      </c>
      <c r="R9" s="2">
        <f t="shared" ca="1" si="9"/>
        <v>-0.10204081632653061</v>
      </c>
      <c r="S9" s="2">
        <f t="shared" ca="1" si="10"/>
        <v>4.5918367346938778E-2</v>
      </c>
      <c r="T9" s="8">
        <f t="shared" ca="1" si="11"/>
        <v>0.40816326530612246</v>
      </c>
      <c r="U9" s="8"/>
      <c r="V9" s="2">
        <v>0.19678714859437751</v>
      </c>
      <c r="W9" s="2">
        <v>0.23293172690763053</v>
      </c>
      <c r="X9" s="2">
        <v>0.11847389558232932</v>
      </c>
      <c r="Y9" s="2">
        <v>-0.11847389558232932</v>
      </c>
      <c r="Z9" s="2">
        <v>-0.1646586345381526</v>
      </c>
      <c r="AA9" s="2">
        <v>-0.14859437751004015</v>
      </c>
      <c r="AB9" s="2">
        <v>2.0080321285140562E-2</v>
      </c>
      <c r="AC9" s="2">
        <v>0.42971887550200805</v>
      </c>
    </row>
    <row r="10" spans="1:30" x14ac:dyDescent="0.2">
      <c r="A10" s="6" t="s">
        <v>8047</v>
      </c>
      <c r="B10" t="str">
        <f t="shared" ca="1" si="0"/>
        <v>3. And how important do you expect the following will be for you in the coming year? [Bring Your Own Device (BYOD)]</v>
      </c>
      <c r="D10">
        <f t="shared" ca="1" si="1"/>
        <v>38</v>
      </c>
      <c r="E10">
        <f t="shared" ca="1" si="1"/>
        <v>42</v>
      </c>
      <c r="F10">
        <f t="shared" ca="1" si="1"/>
        <v>48</v>
      </c>
      <c r="G10">
        <f t="shared" ca="1" si="1"/>
        <v>30</v>
      </c>
      <c r="H10">
        <f t="shared" ca="1" si="1"/>
        <v>28</v>
      </c>
      <c r="I10">
        <f t="shared" ca="1" si="1"/>
        <v>10</v>
      </c>
      <c r="J10">
        <f t="shared" ca="1" si="2"/>
        <v>196</v>
      </c>
      <c r="L10" t="str">
        <f t="shared" ca="1" si="3"/>
        <v>Bring Your Own Device (BYOD)</v>
      </c>
      <c r="M10" s="2">
        <f t="shared" ca="1" si="4"/>
        <v>0.19387755102040816</v>
      </c>
      <c r="N10" s="2">
        <f t="shared" ca="1" si="5"/>
        <v>0.21428571428571427</v>
      </c>
      <c r="O10" s="2">
        <f t="shared" ca="1" si="6"/>
        <v>0.12244897959183673</v>
      </c>
      <c r="P10" s="2">
        <f t="shared" ca="1" si="7"/>
        <v>-0.12244897959183673</v>
      </c>
      <c r="Q10" s="2">
        <f t="shared" ca="1" si="8"/>
        <v>-0.15306122448979592</v>
      </c>
      <c r="R10" s="2">
        <f t="shared" ca="1" si="9"/>
        <v>-0.14285714285714285</v>
      </c>
      <c r="S10" s="2">
        <f t="shared" ca="1" si="10"/>
        <v>5.1020408163265307E-2</v>
      </c>
      <c r="T10" s="8">
        <f t="shared" ca="1" si="11"/>
        <v>0.40816326530612246</v>
      </c>
      <c r="U10" s="8"/>
      <c r="V10" s="2"/>
      <c r="W10" s="2"/>
      <c r="X10" s="2"/>
      <c r="Y10" s="2"/>
      <c r="Z10" s="2"/>
      <c r="AA10" s="2"/>
      <c r="AB10" s="2"/>
      <c r="AC10" s="2"/>
    </row>
    <row r="11" spans="1:30" x14ac:dyDescent="0.2">
      <c r="A11" s="6" t="s">
        <v>7430</v>
      </c>
      <c r="B11" t="str">
        <f t="shared" ca="1" si="0"/>
        <v>3. And how important do you expect the following will be for you in the coming year? [ePortfolios]</v>
      </c>
      <c r="D11">
        <f t="shared" ca="1" si="1"/>
        <v>37</v>
      </c>
      <c r="E11">
        <f t="shared" ca="1" si="1"/>
        <v>48</v>
      </c>
      <c r="F11">
        <f t="shared" ca="1" si="1"/>
        <v>49</v>
      </c>
      <c r="G11">
        <f t="shared" ca="1" si="1"/>
        <v>32</v>
      </c>
      <c r="H11">
        <f t="shared" ca="1" si="1"/>
        <v>25</v>
      </c>
      <c r="I11">
        <f t="shared" ca="1" si="1"/>
        <v>5</v>
      </c>
      <c r="J11">
        <f t="shared" ca="1" si="2"/>
        <v>196</v>
      </c>
      <c r="L11" t="str">
        <f t="shared" ca="1" si="3"/>
        <v>ePortfolios</v>
      </c>
      <c r="M11" s="2">
        <f t="shared" ca="1" si="4"/>
        <v>0.18877551020408162</v>
      </c>
      <c r="N11" s="2">
        <f t="shared" ca="1" si="5"/>
        <v>0.24489795918367346</v>
      </c>
      <c r="O11" s="2">
        <f t="shared" ca="1" si="6"/>
        <v>0.125</v>
      </c>
      <c r="P11" s="2">
        <f t="shared" ca="1" si="7"/>
        <v>-0.125</v>
      </c>
      <c r="Q11" s="2">
        <f t="shared" ca="1" si="8"/>
        <v>-0.16326530612244897</v>
      </c>
      <c r="R11" s="2">
        <f t="shared" ca="1" si="9"/>
        <v>-0.12755102040816327</v>
      </c>
      <c r="S11" s="2">
        <f t="shared" ca="1" si="10"/>
        <v>2.5510204081632654E-2</v>
      </c>
      <c r="T11" s="8">
        <f t="shared" ca="1" si="11"/>
        <v>0.43367346938775508</v>
      </c>
      <c r="U11" s="8"/>
      <c r="V11" s="2">
        <v>0.23694779116465864</v>
      </c>
      <c r="W11" s="2">
        <v>0.22489959839357429</v>
      </c>
      <c r="X11" s="2">
        <v>9.2369477911646583E-2</v>
      </c>
      <c r="Y11" s="2">
        <v>-9.2369477911646583E-2</v>
      </c>
      <c r="Z11" s="2">
        <v>-0.19277108433734941</v>
      </c>
      <c r="AA11" s="2">
        <v>-0.14056224899598393</v>
      </c>
      <c r="AB11" s="2">
        <v>2.0080321285140562E-2</v>
      </c>
      <c r="AC11" s="2">
        <v>0.4618473895582329</v>
      </c>
    </row>
    <row r="12" spans="1:30" x14ac:dyDescent="0.2">
      <c r="A12" s="6" t="s">
        <v>7443</v>
      </c>
      <c r="B12" t="str">
        <f t="shared" ca="1" si="0"/>
        <v>3. And how important do you expect the following will be for you in the coming year? [Blogs]</v>
      </c>
      <c r="D12">
        <f t="shared" ca="1" si="1"/>
        <v>35</v>
      </c>
      <c r="E12">
        <f t="shared" ca="1" si="1"/>
        <v>55</v>
      </c>
      <c r="F12">
        <f t="shared" ca="1" si="1"/>
        <v>48</v>
      </c>
      <c r="G12">
        <f t="shared" ca="1" si="1"/>
        <v>33</v>
      </c>
      <c r="H12">
        <f t="shared" ca="1" si="1"/>
        <v>20</v>
      </c>
      <c r="I12">
        <f t="shared" ca="1" si="1"/>
        <v>5</v>
      </c>
      <c r="J12">
        <f t="shared" ca="1" si="2"/>
        <v>196</v>
      </c>
      <c r="L12" t="str">
        <f t="shared" ca="1" si="3"/>
        <v>Blogs</v>
      </c>
      <c r="M12" s="2">
        <f t="shared" ca="1" si="4"/>
        <v>0.17857142857142858</v>
      </c>
      <c r="N12" s="2">
        <f t="shared" ca="1" si="5"/>
        <v>0.28061224489795916</v>
      </c>
      <c r="O12" s="2">
        <f t="shared" ca="1" si="6"/>
        <v>0.12244897959183673</v>
      </c>
      <c r="P12" s="2">
        <f t="shared" ca="1" si="7"/>
        <v>-0.12244897959183673</v>
      </c>
      <c r="Q12" s="2">
        <f t="shared" ca="1" si="8"/>
        <v>-0.1683673469387755</v>
      </c>
      <c r="R12" s="2">
        <f t="shared" ca="1" si="9"/>
        <v>-0.10204081632653061</v>
      </c>
      <c r="S12" s="2">
        <f t="shared" ca="1" si="10"/>
        <v>2.5510204081632654E-2</v>
      </c>
      <c r="T12" s="8">
        <f t="shared" ca="1" si="11"/>
        <v>0.45918367346938771</v>
      </c>
      <c r="U12" s="8"/>
      <c r="V12" s="8">
        <v>0.17670682730923695</v>
      </c>
      <c r="W12" s="8">
        <v>0.24899598393574296</v>
      </c>
      <c r="X12" s="8">
        <v>0.12048192771084337</v>
      </c>
      <c r="Y12" s="8">
        <v>-0.12048192771084337</v>
      </c>
      <c r="Z12" s="8">
        <v>-0.17670682730923695</v>
      </c>
      <c r="AA12" s="8">
        <v>-0.14457831325301204</v>
      </c>
      <c r="AB12" s="8">
        <v>1.2048192771084338E-2</v>
      </c>
      <c r="AC12" s="8">
        <v>0.42570281124497988</v>
      </c>
    </row>
    <row r="13" spans="1:30" x14ac:dyDescent="0.2">
      <c r="A13" s="6" t="s">
        <v>7433</v>
      </c>
      <c r="B13" t="str">
        <f t="shared" ca="1" si="0"/>
        <v>3. And how important do you expect the following will be for you in the coming year? [Lecture capture tools]</v>
      </c>
      <c r="D13">
        <f t="shared" ref="D13:I21" ca="1" si="12">COUNTIF(INDIRECT($A$1&amp;$A13&amp;":"&amp;$A13),D$2)</f>
        <v>51</v>
      </c>
      <c r="E13">
        <f t="shared" ca="1" si="12"/>
        <v>41</v>
      </c>
      <c r="F13">
        <f t="shared" ca="1" si="12"/>
        <v>36</v>
      </c>
      <c r="G13">
        <f t="shared" ca="1" si="12"/>
        <v>28</v>
      </c>
      <c r="H13">
        <f t="shared" ca="1" si="12"/>
        <v>36</v>
      </c>
      <c r="I13">
        <f t="shared" ca="1" si="12"/>
        <v>4</v>
      </c>
      <c r="J13">
        <f t="shared" ca="1" si="2"/>
        <v>196</v>
      </c>
      <c r="L13" t="str">
        <f t="shared" ca="1" si="3"/>
        <v>Lecture capture tools</v>
      </c>
      <c r="M13" s="2">
        <f t="shared" ca="1" si="4"/>
        <v>0.26020408163265307</v>
      </c>
      <c r="N13" s="2">
        <f t="shared" ca="1" si="5"/>
        <v>0.20918367346938777</v>
      </c>
      <c r="O13" s="2">
        <f t="shared" ca="1" si="6"/>
        <v>9.1836734693877556E-2</v>
      </c>
      <c r="P13" s="2">
        <f t="shared" ca="1" si="7"/>
        <v>-9.1836734693877556E-2</v>
      </c>
      <c r="Q13" s="2">
        <f t="shared" ca="1" si="8"/>
        <v>-0.14285714285714285</v>
      </c>
      <c r="R13" s="2">
        <f t="shared" ca="1" si="9"/>
        <v>-0.18367346938775511</v>
      </c>
      <c r="S13" s="2">
        <f t="shared" ca="1" si="10"/>
        <v>2.0408163265306121E-2</v>
      </c>
      <c r="T13" s="8">
        <f t="shared" ca="1" si="11"/>
        <v>0.46938775510204084</v>
      </c>
      <c r="U13" s="8"/>
      <c r="V13" s="2">
        <v>0.26907630522088355</v>
      </c>
      <c r="W13" s="2">
        <v>0.21285140562248997</v>
      </c>
      <c r="X13" s="2">
        <v>0.11244979919678715</v>
      </c>
      <c r="Y13" s="2">
        <v>-0.11244979919678715</v>
      </c>
      <c r="Z13" s="2">
        <v>-0.14056224899598393</v>
      </c>
      <c r="AA13" s="2">
        <v>-0.13253012048192772</v>
      </c>
      <c r="AB13" s="2">
        <v>2.0080321285140562E-2</v>
      </c>
      <c r="AC13" s="2">
        <v>0.48192771084337349</v>
      </c>
    </row>
    <row r="14" spans="1:30" x14ac:dyDescent="0.2">
      <c r="A14" s="6" t="s">
        <v>7435</v>
      </c>
      <c r="B14" t="str">
        <f t="shared" ca="1" si="0"/>
        <v>3. And how important do you expect the following will be for you in the coming year? [Screencasting]</v>
      </c>
      <c r="D14">
        <f t="shared" ca="1" si="12"/>
        <v>47</v>
      </c>
      <c r="E14">
        <f t="shared" ca="1" si="12"/>
        <v>55</v>
      </c>
      <c r="F14">
        <f t="shared" ca="1" si="12"/>
        <v>43</v>
      </c>
      <c r="G14">
        <f t="shared" ca="1" si="12"/>
        <v>25</v>
      </c>
      <c r="H14">
        <f t="shared" ca="1" si="12"/>
        <v>20</v>
      </c>
      <c r="I14">
        <f t="shared" ca="1" si="12"/>
        <v>6</v>
      </c>
      <c r="J14">
        <f t="shared" ca="1" si="2"/>
        <v>196</v>
      </c>
      <c r="L14" t="str">
        <f t="shared" ca="1" si="3"/>
        <v>Screencasting</v>
      </c>
      <c r="M14" s="2">
        <f t="shared" ca="1" si="4"/>
        <v>0.23979591836734693</v>
      </c>
      <c r="N14" s="2">
        <f t="shared" ca="1" si="5"/>
        <v>0.28061224489795916</v>
      </c>
      <c r="O14" s="2">
        <f t="shared" ca="1" si="6"/>
        <v>0.10969387755102041</v>
      </c>
      <c r="P14" s="2">
        <f t="shared" ca="1" si="7"/>
        <v>-0.10969387755102041</v>
      </c>
      <c r="Q14" s="2">
        <f t="shared" ca="1" si="8"/>
        <v>-0.12755102040816327</v>
      </c>
      <c r="R14" s="2">
        <f t="shared" ca="1" si="9"/>
        <v>-0.10204081632653061</v>
      </c>
      <c r="S14" s="2">
        <f t="shared" ca="1" si="10"/>
        <v>3.0612244897959183E-2</v>
      </c>
      <c r="T14" s="8">
        <f t="shared" ca="1" si="11"/>
        <v>0.52040816326530615</v>
      </c>
      <c r="U14" s="8"/>
      <c r="V14" s="2">
        <v>0.23694779116465864</v>
      </c>
      <c r="W14" s="2">
        <v>0.28112449799196787</v>
      </c>
      <c r="X14" s="2">
        <v>0.10040160642570281</v>
      </c>
      <c r="Y14" s="2">
        <v>-0.10040160642570281</v>
      </c>
      <c r="Z14" s="2">
        <v>-0.13253012048192772</v>
      </c>
      <c r="AA14" s="2">
        <v>-0.11646586345381527</v>
      </c>
      <c r="AB14" s="2">
        <v>3.2128514056224897E-2</v>
      </c>
      <c r="AC14" s="2">
        <v>0.51807228915662651</v>
      </c>
    </row>
    <row r="15" spans="1:30" x14ac:dyDescent="0.2">
      <c r="A15" s="6" t="s">
        <v>7440</v>
      </c>
      <c r="B15" t="str">
        <f t="shared" ca="1" si="0"/>
        <v>3. And how important do you expect the following will be for you in the coming year? [Social networking (e.g. Twitter, Facebook Google+)]</v>
      </c>
      <c r="D15">
        <f t="shared" ca="1" si="12"/>
        <v>58</v>
      </c>
      <c r="E15">
        <f t="shared" ca="1" si="12"/>
        <v>53</v>
      </c>
      <c r="F15">
        <f t="shared" ca="1" si="12"/>
        <v>40</v>
      </c>
      <c r="G15">
        <f t="shared" ca="1" si="12"/>
        <v>26</v>
      </c>
      <c r="H15">
        <f t="shared" ca="1" si="12"/>
        <v>14</v>
      </c>
      <c r="I15">
        <f t="shared" ca="1" si="12"/>
        <v>5</v>
      </c>
      <c r="J15">
        <f t="shared" ca="1" si="2"/>
        <v>196</v>
      </c>
      <c r="L15" t="str">
        <f t="shared" ca="1" si="3"/>
        <v>Social networking (e.g. Twitter, Facebook Google+)</v>
      </c>
      <c r="M15" s="2">
        <f t="shared" ca="1" si="4"/>
        <v>0.29591836734693877</v>
      </c>
      <c r="N15" s="2">
        <f t="shared" ca="1" si="5"/>
        <v>0.27040816326530615</v>
      </c>
      <c r="O15" s="2">
        <f t="shared" ca="1" si="6"/>
        <v>0.10204081632653061</v>
      </c>
      <c r="P15" s="2">
        <f t="shared" ca="1" si="7"/>
        <v>-0.10204081632653061</v>
      </c>
      <c r="Q15" s="2">
        <f t="shared" ca="1" si="8"/>
        <v>-0.1326530612244898</v>
      </c>
      <c r="R15" s="2">
        <f t="shared" ca="1" si="9"/>
        <v>-7.1428571428571425E-2</v>
      </c>
      <c r="S15" s="2">
        <f t="shared" ca="1" si="10"/>
        <v>2.5510204081632654E-2</v>
      </c>
      <c r="T15" s="8">
        <f t="shared" ca="1" si="11"/>
        <v>0.56632653061224492</v>
      </c>
      <c r="U15" s="8"/>
      <c r="V15" s="8">
        <v>0.28915662650602408</v>
      </c>
      <c r="W15" s="8">
        <v>0.26907630522088355</v>
      </c>
      <c r="X15" s="8">
        <v>0.11646586345381527</v>
      </c>
      <c r="Y15" s="8">
        <v>-0.11646586345381527</v>
      </c>
      <c r="Z15" s="8">
        <v>-0.11244979919678715</v>
      </c>
      <c r="AA15" s="8">
        <v>-8.4337349397590355E-2</v>
      </c>
      <c r="AB15" s="8">
        <v>1.2048192771084338E-2</v>
      </c>
      <c r="AC15" s="8">
        <v>0.55823293172690769</v>
      </c>
    </row>
    <row r="16" spans="1:30" x14ac:dyDescent="0.2">
      <c r="A16" s="6" t="s">
        <v>7442</v>
      </c>
      <c r="B16" t="str">
        <f t="shared" ca="1" si="0"/>
        <v>3. And how important do you expect the following will be for you in the coming year? [Collaborative tools (e.g.  Google Apps or Office365)]</v>
      </c>
      <c r="D16">
        <f t="shared" ca="1" si="12"/>
        <v>65</v>
      </c>
      <c r="E16">
        <f t="shared" ca="1" si="12"/>
        <v>46</v>
      </c>
      <c r="F16">
        <f t="shared" ca="1" si="12"/>
        <v>41</v>
      </c>
      <c r="G16">
        <f t="shared" ca="1" si="12"/>
        <v>20</v>
      </c>
      <c r="H16">
        <f t="shared" ca="1" si="12"/>
        <v>14</v>
      </c>
      <c r="I16">
        <f t="shared" ca="1" si="12"/>
        <v>10</v>
      </c>
      <c r="J16">
        <f t="shared" ca="1" si="2"/>
        <v>196</v>
      </c>
      <c r="L16" t="str">
        <f t="shared" ca="1" si="3"/>
        <v>Collaborative tools (e.g.  Google Apps or Office365)</v>
      </c>
      <c r="M16" s="2">
        <f t="shared" ca="1" si="4"/>
        <v>0.33163265306122447</v>
      </c>
      <c r="N16" s="2">
        <f t="shared" ca="1" si="5"/>
        <v>0.23469387755102042</v>
      </c>
      <c r="O16" s="2">
        <f t="shared" ca="1" si="6"/>
        <v>0.10459183673469388</v>
      </c>
      <c r="P16" s="2">
        <f t="shared" ca="1" si="7"/>
        <v>-0.10459183673469388</v>
      </c>
      <c r="Q16" s="2">
        <f t="shared" ca="1" si="8"/>
        <v>-0.10204081632653061</v>
      </c>
      <c r="R16" s="2">
        <f t="shared" ca="1" si="9"/>
        <v>-7.1428571428571425E-2</v>
      </c>
      <c r="S16" s="2">
        <f t="shared" ca="1" si="10"/>
        <v>5.1020408163265307E-2</v>
      </c>
      <c r="T16" s="8">
        <f t="shared" ca="1" si="11"/>
        <v>0.56632653061224492</v>
      </c>
      <c r="U16" s="8"/>
      <c r="V16" s="8">
        <v>0.29317269076305219</v>
      </c>
      <c r="W16" s="8">
        <v>0.23694779116465864</v>
      </c>
      <c r="X16" s="8">
        <v>0.11646586345381527</v>
      </c>
      <c r="Y16" s="8">
        <v>-0.11646586345381527</v>
      </c>
      <c r="Z16" s="8">
        <v>-0.12449799196787148</v>
      </c>
      <c r="AA16" s="8">
        <v>-8.8353413654618476E-2</v>
      </c>
      <c r="AB16" s="8">
        <v>2.4096385542168676E-2</v>
      </c>
      <c r="AC16" s="8">
        <v>0.53012048192771077</v>
      </c>
    </row>
    <row r="17" spans="1:29" x14ac:dyDescent="0.2">
      <c r="A17" s="6" t="s">
        <v>7438</v>
      </c>
      <c r="B17" t="str">
        <f t="shared" ca="1" si="0"/>
        <v>3. And how important do you expect the following will be for you in the coming year? [Data and Analytics (incl Learning analytics)]</v>
      </c>
      <c r="D17">
        <f t="shared" ca="1" si="12"/>
        <v>51</v>
      </c>
      <c r="E17">
        <f t="shared" ca="1" si="12"/>
        <v>62</v>
      </c>
      <c r="F17">
        <f t="shared" ca="1" si="12"/>
        <v>36</v>
      </c>
      <c r="G17">
        <f t="shared" ca="1" si="12"/>
        <v>23</v>
      </c>
      <c r="H17">
        <f t="shared" ca="1" si="12"/>
        <v>18</v>
      </c>
      <c r="I17">
        <f t="shared" ca="1" si="12"/>
        <v>6</v>
      </c>
      <c r="J17">
        <f t="shared" ca="1" si="2"/>
        <v>196</v>
      </c>
      <c r="L17" t="str">
        <f t="shared" ca="1" si="3"/>
        <v>Data and Analytics (incl Learning analytics)</v>
      </c>
      <c r="M17" s="2">
        <f t="shared" ca="1" si="4"/>
        <v>0.26020408163265307</v>
      </c>
      <c r="N17" s="2">
        <f t="shared" ca="1" si="5"/>
        <v>0.31632653061224492</v>
      </c>
      <c r="O17" s="2">
        <f t="shared" ca="1" si="6"/>
        <v>9.1836734693877556E-2</v>
      </c>
      <c r="P17" s="2">
        <f t="shared" ca="1" si="7"/>
        <v>-9.1836734693877556E-2</v>
      </c>
      <c r="Q17" s="2">
        <f t="shared" ca="1" si="8"/>
        <v>-0.11734693877551021</v>
      </c>
      <c r="R17" s="2">
        <f t="shared" ca="1" si="9"/>
        <v>-9.1836734693877556E-2</v>
      </c>
      <c r="S17" s="2">
        <f t="shared" ca="1" si="10"/>
        <v>3.0612244897959183E-2</v>
      </c>
      <c r="T17" s="8">
        <f t="shared" ca="1" si="11"/>
        <v>0.57653061224489799</v>
      </c>
      <c r="U17" s="8"/>
      <c r="V17" s="2">
        <v>0.28112449799196787</v>
      </c>
      <c r="W17" s="2">
        <v>0.25301204819277107</v>
      </c>
      <c r="X17" s="2">
        <v>0.12449799196787148</v>
      </c>
      <c r="Y17" s="2">
        <v>-0.12449799196787148</v>
      </c>
      <c r="Z17" s="2">
        <v>-0.12048192771084337</v>
      </c>
      <c r="AA17" s="2">
        <v>-7.2289156626506021E-2</v>
      </c>
      <c r="AB17" s="2">
        <v>2.4096385542168676E-2</v>
      </c>
      <c r="AC17" s="2">
        <v>0.53413654618473894</v>
      </c>
    </row>
    <row r="18" spans="1:29" x14ac:dyDescent="0.2">
      <c r="A18" s="6" t="s">
        <v>7441</v>
      </c>
      <c r="B18" t="str">
        <f t="shared" ca="1" si="0"/>
        <v>3. And how important do you expect the following will be for you in the coming year? [Web conferencing/virtual classroom software]</v>
      </c>
      <c r="D18">
        <f t="shared" ca="1" si="12"/>
        <v>62</v>
      </c>
      <c r="E18">
        <f t="shared" ca="1" si="12"/>
        <v>54</v>
      </c>
      <c r="F18">
        <f t="shared" ca="1" si="12"/>
        <v>44</v>
      </c>
      <c r="G18">
        <f t="shared" ca="1" si="12"/>
        <v>20</v>
      </c>
      <c r="H18">
        <f t="shared" ca="1" si="12"/>
        <v>11</v>
      </c>
      <c r="I18">
        <f t="shared" ca="1" si="12"/>
        <v>5</v>
      </c>
      <c r="J18">
        <f t="shared" ca="1" si="2"/>
        <v>196</v>
      </c>
      <c r="L18" t="str">
        <f t="shared" ca="1" si="3"/>
        <v>Web conferencing/virtual classroom software</v>
      </c>
      <c r="M18" s="2">
        <f t="shared" ca="1" si="4"/>
        <v>0.31632653061224492</v>
      </c>
      <c r="N18" s="2">
        <f t="shared" ca="1" si="5"/>
        <v>0.27551020408163263</v>
      </c>
      <c r="O18" s="2">
        <f t="shared" ca="1" si="6"/>
        <v>0.11224489795918367</v>
      </c>
      <c r="P18" s="2">
        <f t="shared" ca="1" si="7"/>
        <v>-0.11224489795918367</v>
      </c>
      <c r="Q18" s="2">
        <f t="shared" ca="1" si="8"/>
        <v>-0.10204081632653061</v>
      </c>
      <c r="R18" s="2">
        <f t="shared" ca="1" si="9"/>
        <v>-5.6122448979591837E-2</v>
      </c>
      <c r="S18" s="2">
        <f t="shared" ca="1" si="10"/>
        <v>2.5510204081632654E-2</v>
      </c>
      <c r="T18" s="8">
        <f t="shared" ca="1" si="11"/>
        <v>0.59183673469387754</v>
      </c>
      <c r="U18" s="8"/>
      <c r="V18" s="8">
        <v>0.3534136546184739</v>
      </c>
      <c r="W18" s="8">
        <v>0.28112449799196787</v>
      </c>
      <c r="X18" s="8">
        <v>9.6385542168674704E-2</v>
      </c>
      <c r="Y18" s="8">
        <v>-9.6385542168674704E-2</v>
      </c>
      <c r="Z18" s="8">
        <v>-9.2369477911646583E-2</v>
      </c>
      <c r="AA18" s="8">
        <v>-6.8273092369477914E-2</v>
      </c>
      <c r="AB18" s="8">
        <v>1.2048192771084338E-2</v>
      </c>
      <c r="AC18" s="8">
        <v>0.63453815261044177</v>
      </c>
    </row>
    <row r="19" spans="1:29" x14ac:dyDescent="0.2">
      <c r="A19" s="6" t="s">
        <v>7434</v>
      </c>
      <c r="B19" t="str">
        <f t="shared" ca="1" si="0"/>
        <v>3. And how important do you expect the following will be for you in the coming year? [Media production (e.g. podcasting, video interviews)]</v>
      </c>
      <c r="D19">
        <f t="shared" ca="1" si="12"/>
        <v>60</v>
      </c>
      <c r="E19">
        <f t="shared" ca="1" si="12"/>
        <v>57</v>
      </c>
      <c r="F19">
        <f t="shared" ca="1" si="12"/>
        <v>44</v>
      </c>
      <c r="G19">
        <f t="shared" ca="1" si="12"/>
        <v>17</v>
      </c>
      <c r="H19">
        <f t="shared" ca="1" si="12"/>
        <v>14</v>
      </c>
      <c r="I19">
        <f t="shared" ca="1" si="12"/>
        <v>4</v>
      </c>
      <c r="J19">
        <f t="shared" ca="1" si="2"/>
        <v>196</v>
      </c>
      <c r="L19" t="str">
        <f t="shared" ca="1" si="3"/>
        <v>Media production (e.g. podcasting, video interviews)</v>
      </c>
      <c r="M19" s="2">
        <f t="shared" ca="1" si="4"/>
        <v>0.30612244897959184</v>
      </c>
      <c r="N19" s="2">
        <f t="shared" ca="1" si="5"/>
        <v>0.29081632653061223</v>
      </c>
      <c r="O19" s="2">
        <f t="shared" ca="1" si="6"/>
        <v>0.11224489795918367</v>
      </c>
      <c r="P19" s="2">
        <f t="shared" ca="1" si="7"/>
        <v>-0.11224489795918367</v>
      </c>
      <c r="Q19" s="2">
        <f t="shared" ca="1" si="8"/>
        <v>-8.673469387755102E-2</v>
      </c>
      <c r="R19" s="2">
        <f t="shared" ca="1" si="9"/>
        <v>-7.1428571428571425E-2</v>
      </c>
      <c r="S19" s="2">
        <f t="shared" ca="1" si="10"/>
        <v>2.0408163265306121E-2</v>
      </c>
      <c r="T19" s="8">
        <f t="shared" ca="1" si="11"/>
        <v>0.59693877551020402</v>
      </c>
      <c r="U19" s="8"/>
      <c r="V19" s="2">
        <v>0.32128514056224899</v>
      </c>
      <c r="W19" s="2">
        <v>0.30120481927710846</v>
      </c>
      <c r="X19" s="2">
        <v>0.10843373493975904</v>
      </c>
      <c r="Y19" s="2">
        <v>-0.10843373493975904</v>
      </c>
      <c r="Z19" s="2">
        <v>-9.2369477911646583E-2</v>
      </c>
      <c r="AA19" s="2">
        <v>-5.2208835341365459E-2</v>
      </c>
      <c r="AB19" s="2">
        <v>1.6064257028112448E-2</v>
      </c>
      <c r="AC19" s="2">
        <v>0.6224899598393574</v>
      </c>
    </row>
    <row r="20" spans="1:29" x14ac:dyDescent="0.2">
      <c r="A20" s="6" t="s">
        <v>7429</v>
      </c>
      <c r="B20" t="str">
        <f t="shared" ca="1" si="0"/>
        <v>3. And how important do you expect the following will be for you in the coming year? [Electronic assessment, submission &amp; feedback tools]</v>
      </c>
      <c r="D20">
        <f t="shared" ca="1" si="12"/>
        <v>104</v>
      </c>
      <c r="E20">
        <f t="shared" ca="1" si="12"/>
        <v>38</v>
      </c>
      <c r="F20">
        <f t="shared" ca="1" si="12"/>
        <v>31</v>
      </c>
      <c r="G20">
        <f t="shared" ca="1" si="12"/>
        <v>5</v>
      </c>
      <c r="H20">
        <f t="shared" ca="1" si="12"/>
        <v>16</v>
      </c>
      <c r="I20">
        <f t="shared" ca="1" si="12"/>
        <v>2</v>
      </c>
      <c r="J20">
        <f t="shared" ca="1" si="2"/>
        <v>196</v>
      </c>
      <c r="L20" t="str">
        <f t="shared" ca="1" si="3"/>
        <v>Electronic assessment, submission &amp; feedback tools</v>
      </c>
      <c r="M20" s="2">
        <f t="shared" ca="1" si="4"/>
        <v>0.53061224489795922</v>
      </c>
      <c r="N20" s="2">
        <f t="shared" ca="1" si="5"/>
        <v>0.19387755102040816</v>
      </c>
      <c r="O20" s="2">
        <f t="shared" ca="1" si="6"/>
        <v>7.9081632653061229E-2</v>
      </c>
      <c r="P20" s="2">
        <f t="shared" ca="1" si="7"/>
        <v>-7.9081632653061229E-2</v>
      </c>
      <c r="Q20" s="2">
        <f t="shared" ca="1" si="8"/>
        <v>-2.5510204081632654E-2</v>
      </c>
      <c r="R20" s="2">
        <f t="shared" ca="1" si="9"/>
        <v>-8.1632653061224483E-2</v>
      </c>
      <c r="S20" s="2">
        <f t="shared" ca="1" si="10"/>
        <v>1.020408163265306E-2</v>
      </c>
      <c r="T20" s="8">
        <f t="shared" ca="1" si="11"/>
        <v>0.72448979591836737</v>
      </c>
      <c r="U20" s="8"/>
      <c r="V20" s="2">
        <v>0.51807228915662651</v>
      </c>
      <c r="W20" s="2">
        <v>0.19277108433734941</v>
      </c>
      <c r="X20" s="2">
        <v>8.2329317269076302E-2</v>
      </c>
      <c r="Y20" s="2">
        <v>-8.2329317269076302E-2</v>
      </c>
      <c r="Z20" s="2">
        <v>-5.6224899598393573E-2</v>
      </c>
      <c r="AA20" s="2">
        <v>-6.0240963855421686E-2</v>
      </c>
      <c r="AB20" s="2">
        <v>8.0321285140562242E-3</v>
      </c>
      <c r="AC20" s="2">
        <v>0.71084337349397586</v>
      </c>
    </row>
    <row r="21" spans="1:29" x14ac:dyDescent="0.2">
      <c r="A21" s="6" t="s">
        <v>7432</v>
      </c>
      <c r="B21" t="str">
        <f t="shared" ca="1" si="0"/>
        <v>3. And how important do you expect the following will be for you in the coming year? [Content Management Systems and VLEs]</v>
      </c>
      <c r="D21">
        <f t="shared" ca="1" si="12"/>
        <v>110</v>
      </c>
      <c r="E21">
        <f t="shared" ca="1" si="12"/>
        <v>44</v>
      </c>
      <c r="F21">
        <f t="shared" ca="1" si="12"/>
        <v>25</v>
      </c>
      <c r="G21">
        <f t="shared" ca="1" si="12"/>
        <v>12</v>
      </c>
      <c r="H21">
        <f t="shared" ca="1" si="12"/>
        <v>2</v>
      </c>
      <c r="I21">
        <f t="shared" ca="1" si="12"/>
        <v>3</v>
      </c>
      <c r="J21">
        <f t="shared" ca="1" si="2"/>
        <v>196</v>
      </c>
      <c r="L21" t="str">
        <f t="shared" ca="1" si="3"/>
        <v>Content Management Systems and VLEs</v>
      </c>
      <c r="M21" s="2">
        <f t="shared" ca="1" si="4"/>
        <v>0.56122448979591832</v>
      </c>
      <c r="N21" s="2">
        <f t="shared" ca="1" si="5"/>
        <v>0.22448979591836735</v>
      </c>
      <c r="O21" s="2">
        <f t="shared" ca="1" si="6"/>
        <v>6.3775510204081634E-2</v>
      </c>
      <c r="P21" s="2">
        <f t="shared" ca="1" si="7"/>
        <v>-6.3775510204081634E-2</v>
      </c>
      <c r="Q21" s="2">
        <f t="shared" ca="1" si="8"/>
        <v>-6.1224489795918366E-2</v>
      </c>
      <c r="R21" s="2">
        <f t="shared" ca="1" si="9"/>
        <v>-1.020408163265306E-2</v>
      </c>
      <c r="S21" s="2">
        <f t="shared" ca="1" si="10"/>
        <v>1.5306122448979591E-2</v>
      </c>
      <c r="T21" s="8">
        <f t="shared" ca="1" si="11"/>
        <v>0.7857142857142857</v>
      </c>
      <c r="U21" s="8"/>
      <c r="V21" s="2">
        <v>0.61044176706827313</v>
      </c>
      <c r="W21" s="2">
        <v>0.18473895582329317</v>
      </c>
      <c r="X21" s="2">
        <v>6.6265060240963861E-2</v>
      </c>
      <c r="Y21" s="2">
        <v>-6.6265060240963861E-2</v>
      </c>
      <c r="Z21" s="2">
        <v>-4.0160642570281124E-2</v>
      </c>
      <c r="AA21" s="2">
        <v>-2.4096385542168676E-2</v>
      </c>
      <c r="AB21" s="2">
        <v>8.0321285140562242E-3</v>
      </c>
      <c r="AC21" s="2">
        <v>0.79518072289156627</v>
      </c>
    </row>
    <row r="23" spans="1:29" ht="17.25" x14ac:dyDescent="0.2">
      <c r="A23" s="9" t="str">
        <f>"'Form responses 2014'!"</f>
        <v>'Form responses 2014'!</v>
      </c>
      <c r="B23" s="7" t="s">
        <v>7448</v>
      </c>
      <c r="C23" s="6"/>
      <c r="D23" s="6"/>
      <c r="U23" s="6"/>
    </row>
    <row r="24" spans="1:29" ht="17.25" x14ac:dyDescent="0.2">
      <c r="A24" s="6" t="s">
        <v>7420</v>
      </c>
      <c r="B24" s="7"/>
      <c r="C24" s="6"/>
      <c r="D24" s="6">
        <v>5</v>
      </c>
      <c r="E24">
        <v>4</v>
      </c>
      <c r="F24">
        <v>3</v>
      </c>
      <c r="G24">
        <v>2</v>
      </c>
      <c r="H24">
        <v>1</v>
      </c>
      <c r="I24" t="s">
        <v>118</v>
      </c>
      <c r="M24" s="6" t="s">
        <v>7423</v>
      </c>
      <c r="N24" s="6" t="s">
        <v>7424</v>
      </c>
      <c r="O24" s="6" t="s">
        <v>7421</v>
      </c>
      <c r="P24" s="6" t="s">
        <v>7421</v>
      </c>
      <c r="Q24" s="6" t="s">
        <v>7427</v>
      </c>
      <c r="R24" s="6" t="s">
        <v>7425</v>
      </c>
      <c r="S24" t="s">
        <v>118</v>
      </c>
      <c r="T24" s="6" t="s">
        <v>7426</v>
      </c>
      <c r="U24" s="8"/>
    </row>
    <row r="25" spans="1:29" x14ac:dyDescent="0.2">
      <c r="A25" s="6" t="s">
        <v>7428</v>
      </c>
      <c r="B25" t="str">
        <f t="shared" ref="B25:B45" ca="1" si="13">INDIRECT($A$23&amp;A25&amp;"1")</f>
        <v>3. And how important do you expect the following will be for you in the coming year? [Assistive technologies/Accessibility]</v>
      </c>
      <c r="D25">
        <f t="shared" ref="D25:I34" ca="1" si="14">COUNTIF(INDIRECT($A$23&amp;$A25&amp;":"&amp;$A25),D$2)</f>
        <v>33</v>
      </c>
      <c r="E25">
        <f t="shared" ca="1" si="14"/>
        <v>56</v>
      </c>
      <c r="F25">
        <f t="shared" ca="1" si="14"/>
        <v>75</v>
      </c>
      <c r="G25">
        <f t="shared" ca="1" si="14"/>
        <v>43</v>
      </c>
      <c r="H25">
        <f t="shared" ca="1" si="14"/>
        <v>34</v>
      </c>
      <c r="I25">
        <f t="shared" ca="1" si="14"/>
        <v>8</v>
      </c>
      <c r="J25">
        <f t="shared" ref="J25:J45" ca="1" si="15">SUM(D25:I25)</f>
        <v>249</v>
      </c>
      <c r="L25" t="str">
        <f ca="1">MID(B25,FIND("[",B25)+1,LEN(B25)-FIND("[",B25)-1)</f>
        <v>Assistive technologies/Accessibility</v>
      </c>
      <c r="M25" s="2">
        <f t="shared" ref="M25:M45" ca="1" si="16">D25/$J25</f>
        <v>0.13253012048192772</v>
      </c>
      <c r="N25" s="2">
        <f t="shared" ref="N25:N45" ca="1" si="17">E25/$J25</f>
        <v>0.22489959839357429</v>
      </c>
      <c r="O25" s="2">
        <f t="shared" ref="O25:O45" ca="1" si="18">F25/$J25/2</f>
        <v>0.15060240963855423</v>
      </c>
      <c r="P25" s="2">
        <f t="shared" ref="P25:P45" ca="1" si="19">-O25</f>
        <v>-0.15060240963855423</v>
      </c>
      <c r="Q25" s="2">
        <f t="shared" ref="Q25:Q45" ca="1" si="20">-G25/$J25</f>
        <v>-0.17269076305220885</v>
      </c>
      <c r="R25" s="2">
        <f t="shared" ref="R25:R45" ca="1" si="21">-H25/$J25</f>
        <v>-0.13654618473895583</v>
      </c>
      <c r="S25" s="2">
        <f t="shared" ref="S25:S45" ca="1" si="22">I25/$J25</f>
        <v>3.2128514056224897E-2</v>
      </c>
      <c r="T25" s="8">
        <f t="shared" ref="T25:T45" ca="1" si="23">M25+N25</f>
        <v>0.35742971887550201</v>
      </c>
      <c r="U25" s="8"/>
    </row>
    <row r="26" spans="1:29" x14ac:dyDescent="0.2">
      <c r="A26" s="6" t="s">
        <v>7429</v>
      </c>
      <c r="B26" t="str">
        <f t="shared" ca="1" si="13"/>
        <v>3. And how important do you expect the following will be for you in the coming year? [Electronic assessment and submission tools (inc peer assessment, plagiarism detection, polling)]</v>
      </c>
      <c r="D26">
        <f t="shared" ca="1" si="14"/>
        <v>129</v>
      </c>
      <c r="E26">
        <f t="shared" ca="1" si="14"/>
        <v>48</v>
      </c>
      <c r="F26">
        <f t="shared" ca="1" si="14"/>
        <v>41</v>
      </c>
      <c r="G26">
        <f t="shared" ca="1" si="14"/>
        <v>14</v>
      </c>
      <c r="H26">
        <f t="shared" ca="1" si="14"/>
        <v>15</v>
      </c>
      <c r="I26">
        <f t="shared" ca="1" si="14"/>
        <v>2</v>
      </c>
      <c r="J26">
        <f t="shared" ca="1" si="15"/>
        <v>249</v>
      </c>
      <c r="L26" s="6" t="s">
        <v>8036</v>
      </c>
      <c r="M26" s="2">
        <f t="shared" ca="1" si="16"/>
        <v>0.51807228915662651</v>
      </c>
      <c r="N26" s="2">
        <f t="shared" ca="1" si="17"/>
        <v>0.19277108433734941</v>
      </c>
      <c r="O26" s="2">
        <f t="shared" ca="1" si="18"/>
        <v>8.2329317269076302E-2</v>
      </c>
      <c r="P26" s="2">
        <f t="shared" ca="1" si="19"/>
        <v>-8.2329317269076302E-2</v>
      </c>
      <c r="Q26" s="2">
        <f t="shared" ca="1" si="20"/>
        <v>-5.6224899598393573E-2</v>
      </c>
      <c r="R26" s="2">
        <f t="shared" ca="1" si="21"/>
        <v>-6.0240963855421686E-2</v>
      </c>
      <c r="S26" s="2">
        <f t="shared" ca="1" si="22"/>
        <v>8.0321285140562242E-3</v>
      </c>
      <c r="T26" s="8">
        <f t="shared" ca="1" si="23"/>
        <v>0.71084337349397586</v>
      </c>
      <c r="U26" s="8"/>
    </row>
    <row r="27" spans="1:29" x14ac:dyDescent="0.2">
      <c r="A27" s="6" t="s">
        <v>7430</v>
      </c>
      <c r="B27" t="str">
        <f t="shared" ca="1" si="13"/>
        <v>3. And how important do you expect the following will be for you in the coming year? [ePortfolios]</v>
      </c>
      <c r="D27">
        <f t="shared" ca="1" si="14"/>
        <v>59</v>
      </c>
      <c r="E27">
        <f t="shared" ca="1" si="14"/>
        <v>56</v>
      </c>
      <c r="F27">
        <f t="shared" ca="1" si="14"/>
        <v>46</v>
      </c>
      <c r="G27">
        <f t="shared" ca="1" si="14"/>
        <v>48</v>
      </c>
      <c r="H27">
        <f t="shared" ca="1" si="14"/>
        <v>35</v>
      </c>
      <c r="I27">
        <f t="shared" ca="1" si="14"/>
        <v>5</v>
      </c>
      <c r="J27">
        <f t="shared" ca="1" si="15"/>
        <v>249</v>
      </c>
      <c r="L27" t="str">
        <f t="shared" ref="L27:L35" ca="1" si="24">MID(B27,FIND("[",B27)+1,LEN(B27)-FIND("[",B27)-1)</f>
        <v>ePortfolios</v>
      </c>
      <c r="M27" s="2">
        <f t="shared" ca="1" si="16"/>
        <v>0.23694779116465864</v>
      </c>
      <c r="N27" s="2">
        <f t="shared" ca="1" si="17"/>
        <v>0.22489959839357429</v>
      </c>
      <c r="O27" s="2">
        <f t="shared" ca="1" si="18"/>
        <v>9.2369477911646583E-2</v>
      </c>
      <c r="P27" s="2">
        <f t="shared" ca="1" si="19"/>
        <v>-9.2369477911646583E-2</v>
      </c>
      <c r="Q27" s="2">
        <f t="shared" ca="1" si="20"/>
        <v>-0.19277108433734941</v>
      </c>
      <c r="R27" s="2">
        <f t="shared" ca="1" si="21"/>
        <v>-0.14056224899598393</v>
      </c>
      <c r="S27" s="2">
        <f t="shared" ca="1" si="22"/>
        <v>2.0080321285140562E-2</v>
      </c>
      <c r="T27" s="8">
        <f t="shared" ca="1" si="23"/>
        <v>0.4618473895582329</v>
      </c>
      <c r="U27" s="8"/>
    </row>
    <row r="28" spans="1:29" x14ac:dyDescent="0.2">
      <c r="A28" s="6" t="s">
        <v>7431</v>
      </c>
      <c r="B28" t="str">
        <f t="shared" ca="1" si="13"/>
        <v>3. And how important do you expect the following will be for you in the coming year? [Digital and Open Badges]</v>
      </c>
      <c r="D28">
        <f t="shared" ca="1" si="14"/>
        <v>37</v>
      </c>
      <c r="E28">
        <f t="shared" ca="1" si="14"/>
        <v>47</v>
      </c>
      <c r="F28">
        <f t="shared" ca="1" si="14"/>
        <v>51</v>
      </c>
      <c r="G28">
        <f t="shared" ca="1" si="14"/>
        <v>35</v>
      </c>
      <c r="H28">
        <f t="shared" ca="1" si="14"/>
        <v>64</v>
      </c>
      <c r="I28">
        <f t="shared" ca="1" si="14"/>
        <v>15</v>
      </c>
      <c r="J28">
        <f t="shared" ca="1" si="15"/>
        <v>249</v>
      </c>
      <c r="L28" t="str">
        <f t="shared" ca="1" si="24"/>
        <v>Digital and Open Badges</v>
      </c>
      <c r="M28" s="2">
        <f t="shared" ca="1" si="16"/>
        <v>0.14859437751004015</v>
      </c>
      <c r="N28" s="2">
        <f t="shared" ca="1" si="17"/>
        <v>0.18875502008032127</v>
      </c>
      <c r="O28" s="2">
        <f t="shared" ca="1" si="18"/>
        <v>0.10240963855421686</v>
      </c>
      <c r="P28" s="2">
        <f t="shared" ca="1" si="19"/>
        <v>-0.10240963855421686</v>
      </c>
      <c r="Q28" s="2">
        <f t="shared" ca="1" si="20"/>
        <v>-0.14056224899598393</v>
      </c>
      <c r="R28" s="2">
        <f t="shared" ca="1" si="21"/>
        <v>-0.25702811244979917</v>
      </c>
      <c r="S28" s="2">
        <f t="shared" ca="1" si="22"/>
        <v>6.0240963855421686E-2</v>
      </c>
      <c r="T28" s="8">
        <f t="shared" ca="1" si="23"/>
        <v>0.33734939759036142</v>
      </c>
      <c r="U28" s="8"/>
    </row>
    <row r="29" spans="1:29" x14ac:dyDescent="0.2">
      <c r="A29" s="6" t="s">
        <v>7432</v>
      </c>
      <c r="B29" t="str">
        <f t="shared" ca="1" si="13"/>
        <v>3. And how important do you expect the following will be for you in the coming year? [Content Management Systems and VLEs]</v>
      </c>
      <c r="D29">
        <f t="shared" ca="1" si="14"/>
        <v>152</v>
      </c>
      <c r="E29">
        <f t="shared" ca="1" si="14"/>
        <v>46</v>
      </c>
      <c r="F29">
        <f t="shared" ca="1" si="14"/>
        <v>33</v>
      </c>
      <c r="G29">
        <f t="shared" ca="1" si="14"/>
        <v>10</v>
      </c>
      <c r="H29">
        <f t="shared" ca="1" si="14"/>
        <v>6</v>
      </c>
      <c r="I29">
        <f t="shared" ca="1" si="14"/>
        <v>2</v>
      </c>
      <c r="J29">
        <f t="shared" ca="1" si="15"/>
        <v>249</v>
      </c>
      <c r="L29" t="str">
        <f t="shared" ca="1" si="24"/>
        <v>Content Management Systems and VLEs</v>
      </c>
      <c r="M29" s="2">
        <f t="shared" ca="1" si="16"/>
        <v>0.61044176706827313</v>
      </c>
      <c r="N29" s="2">
        <f t="shared" ca="1" si="17"/>
        <v>0.18473895582329317</v>
      </c>
      <c r="O29" s="2">
        <f t="shared" ca="1" si="18"/>
        <v>6.6265060240963861E-2</v>
      </c>
      <c r="P29" s="2">
        <f t="shared" ca="1" si="19"/>
        <v>-6.6265060240963861E-2</v>
      </c>
      <c r="Q29" s="2">
        <f t="shared" ca="1" si="20"/>
        <v>-4.0160642570281124E-2</v>
      </c>
      <c r="R29" s="2">
        <f t="shared" ca="1" si="21"/>
        <v>-2.4096385542168676E-2</v>
      </c>
      <c r="S29" s="2">
        <f t="shared" ca="1" si="22"/>
        <v>8.0321285140562242E-3</v>
      </c>
      <c r="T29" s="8">
        <f t="shared" ca="1" si="23"/>
        <v>0.79518072289156627</v>
      </c>
      <c r="U29" s="8"/>
    </row>
    <row r="30" spans="1:29" x14ac:dyDescent="0.2">
      <c r="A30" s="6" t="s">
        <v>7433</v>
      </c>
      <c r="B30" t="str">
        <f t="shared" ca="1" si="13"/>
        <v>3. And how important do you expect the following will be for you in the coming year? [Lecture capture tools]</v>
      </c>
      <c r="D30">
        <f t="shared" ca="1" si="14"/>
        <v>67</v>
      </c>
      <c r="E30">
        <f t="shared" ca="1" si="14"/>
        <v>53</v>
      </c>
      <c r="F30">
        <f t="shared" ca="1" si="14"/>
        <v>56</v>
      </c>
      <c r="G30">
        <f t="shared" ca="1" si="14"/>
        <v>35</v>
      </c>
      <c r="H30">
        <f t="shared" ca="1" si="14"/>
        <v>33</v>
      </c>
      <c r="I30">
        <f t="shared" ca="1" si="14"/>
        <v>5</v>
      </c>
      <c r="J30">
        <f t="shared" ca="1" si="15"/>
        <v>249</v>
      </c>
      <c r="L30" t="str">
        <f t="shared" ca="1" si="24"/>
        <v>Lecture capture tools</v>
      </c>
      <c r="M30" s="2">
        <f t="shared" ca="1" si="16"/>
        <v>0.26907630522088355</v>
      </c>
      <c r="N30" s="2">
        <f t="shared" ca="1" si="17"/>
        <v>0.21285140562248997</v>
      </c>
      <c r="O30" s="2">
        <f t="shared" ca="1" si="18"/>
        <v>0.11244979919678715</v>
      </c>
      <c r="P30" s="2">
        <f t="shared" ca="1" si="19"/>
        <v>-0.11244979919678715</v>
      </c>
      <c r="Q30" s="2">
        <f t="shared" ca="1" si="20"/>
        <v>-0.14056224899598393</v>
      </c>
      <c r="R30" s="2">
        <f t="shared" ca="1" si="21"/>
        <v>-0.13253012048192772</v>
      </c>
      <c r="S30" s="2">
        <f t="shared" ca="1" si="22"/>
        <v>2.0080321285140562E-2</v>
      </c>
      <c r="T30" s="8">
        <f t="shared" ca="1" si="23"/>
        <v>0.48192771084337349</v>
      </c>
      <c r="U30" s="8"/>
    </row>
    <row r="31" spans="1:29" x14ac:dyDescent="0.2">
      <c r="A31" s="6" t="s">
        <v>7434</v>
      </c>
      <c r="B31" t="str">
        <f t="shared" ca="1" si="13"/>
        <v>3. And how important do you expect the following will be for you in the coming year? [Media production (e.g. podcasting, video interviews)]</v>
      </c>
      <c r="D31">
        <f t="shared" ca="1" si="14"/>
        <v>80</v>
      </c>
      <c r="E31">
        <f t="shared" ca="1" si="14"/>
        <v>75</v>
      </c>
      <c r="F31">
        <f t="shared" ca="1" si="14"/>
        <v>54</v>
      </c>
      <c r="G31">
        <f t="shared" ca="1" si="14"/>
        <v>23</v>
      </c>
      <c r="H31">
        <f t="shared" ca="1" si="14"/>
        <v>13</v>
      </c>
      <c r="I31">
        <f t="shared" ca="1" si="14"/>
        <v>4</v>
      </c>
      <c r="J31">
        <f t="shared" ca="1" si="15"/>
        <v>249</v>
      </c>
      <c r="L31" t="str">
        <f t="shared" ca="1" si="24"/>
        <v>Media production (e.g. podcasting, video interviews)</v>
      </c>
      <c r="M31" s="2">
        <f t="shared" ca="1" si="16"/>
        <v>0.32128514056224899</v>
      </c>
      <c r="N31" s="2">
        <f t="shared" ca="1" si="17"/>
        <v>0.30120481927710846</v>
      </c>
      <c r="O31" s="2">
        <f t="shared" ca="1" si="18"/>
        <v>0.10843373493975904</v>
      </c>
      <c r="P31" s="2">
        <f t="shared" ca="1" si="19"/>
        <v>-0.10843373493975904</v>
      </c>
      <c r="Q31" s="2">
        <f t="shared" ca="1" si="20"/>
        <v>-9.2369477911646583E-2</v>
      </c>
      <c r="R31" s="2">
        <f t="shared" ca="1" si="21"/>
        <v>-5.2208835341365459E-2</v>
      </c>
      <c r="S31" s="2">
        <f t="shared" ca="1" si="22"/>
        <v>1.6064257028112448E-2</v>
      </c>
      <c r="T31" s="8">
        <f t="shared" ca="1" si="23"/>
        <v>0.6224899598393574</v>
      </c>
      <c r="U31" s="8"/>
    </row>
    <row r="32" spans="1:29" x14ac:dyDescent="0.2">
      <c r="A32" s="6" t="s">
        <v>7435</v>
      </c>
      <c r="B32" t="str">
        <f t="shared" ca="1" si="13"/>
        <v>3. And how important do you expect the following will be for you in the coming year? [Screencasting]</v>
      </c>
      <c r="D32">
        <f t="shared" ca="1" si="14"/>
        <v>59</v>
      </c>
      <c r="E32">
        <f t="shared" ca="1" si="14"/>
        <v>70</v>
      </c>
      <c r="F32">
        <f t="shared" ca="1" si="14"/>
        <v>50</v>
      </c>
      <c r="G32">
        <f t="shared" ca="1" si="14"/>
        <v>33</v>
      </c>
      <c r="H32">
        <f t="shared" ca="1" si="14"/>
        <v>29</v>
      </c>
      <c r="I32">
        <f t="shared" ca="1" si="14"/>
        <v>8</v>
      </c>
      <c r="J32">
        <f t="shared" ca="1" si="15"/>
        <v>249</v>
      </c>
      <c r="L32" t="str">
        <f t="shared" ca="1" si="24"/>
        <v>Screencasting</v>
      </c>
      <c r="M32" s="2">
        <f t="shared" ca="1" si="16"/>
        <v>0.23694779116465864</v>
      </c>
      <c r="N32" s="2">
        <f t="shared" ca="1" si="17"/>
        <v>0.28112449799196787</v>
      </c>
      <c r="O32" s="2">
        <f t="shared" ca="1" si="18"/>
        <v>0.10040160642570281</v>
      </c>
      <c r="P32" s="2">
        <f t="shared" ca="1" si="19"/>
        <v>-0.10040160642570281</v>
      </c>
      <c r="Q32" s="2">
        <f t="shared" ca="1" si="20"/>
        <v>-0.13253012048192772</v>
      </c>
      <c r="R32" s="2">
        <f t="shared" ca="1" si="21"/>
        <v>-0.11646586345381527</v>
      </c>
      <c r="S32" s="2">
        <f t="shared" ca="1" si="22"/>
        <v>3.2128514056224897E-2</v>
      </c>
      <c r="T32" s="8">
        <f t="shared" ca="1" si="23"/>
        <v>0.51807228915662651</v>
      </c>
      <c r="U32" s="8"/>
    </row>
    <row r="33" spans="1:21" x14ac:dyDescent="0.2">
      <c r="A33" s="6" t="s">
        <v>7436</v>
      </c>
      <c r="B33" t="str">
        <f t="shared" ca="1" si="13"/>
        <v>3. And how important do you expect the following will be for you in the coming year? [Digital repository]</v>
      </c>
      <c r="D33">
        <f t="shared" ca="1" si="14"/>
        <v>49</v>
      </c>
      <c r="E33">
        <f t="shared" ca="1" si="14"/>
        <v>58</v>
      </c>
      <c r="F33">
        <f t="shared" ca="1" si="14"/>
        <v>59</v>
      </c>
      <c r="G33">
        <f t="shared" ca="1" si="14"/>
        <v>41</v>
      </c>
      <c r="H33">
        <f t="shared" ca="1" si="14"/>
        <v>37</v>
      </c>
      <c r="I33">
        <f t="shared" ca="1" si="14"/>
        <v>5</v>
      </c>
      <c r="J33">
        <f t="shared" ca="1" si="15"/>
        <v>249</v>
      </c>
      <c r="L33" t="str">
        <f t="shared" ca="1" si="24"/>
        <v>Digital repository</v>
      </c>
      <c r="M33" s="2">
        <f t="shared" ca="1" si="16"/>
        <v>0.19678714859437751</v>
      </c>
      <c r="N33" s="2">
        <f t="shared" ca="1" si="17"/>
        <v>0.23293172690763053</v>
      </c>
      <c r="O33" s="2">
        <f t="shared" ca="1" si="18"/>
        <v>0.11847389558232932</v>
      </c>
      <c r="P33" s="2">
        <f t="shared" ca="1" si="19"/>
        <v>-0.11847389558232932</v>
      </c>
      <c r="Q33" s="2">
        <f t="shared" ca="1" si="20"/>
        <v>-0.1646586345381526</v>
      </c>
      <c r="R33" s="2">
        <f t="shared" ca="1" si="21"/>
        <v>-0.14859437751004015</v>
      </c>
      <c r="S33" s="2">
        <f t="shared" ca="1" si="22"/>
        <v>2.0080321285140562E-2</v>
      </c>
      <c r="T33" s="8">
        <f t="shared" ca="1" si="23"/>
        <v>0.42971887550200805</v>
      </c>
      <c r="U33" s="8"/>
    </row>
    <row r="34" spans="1:21" x14ac:dyDescent="0.2">
      <c r="A34" s="6" t="s">
        <v>7437</v>
      </c>
      <c r="B34" t="str">
        <f t="shared" ca="1" si="13"/>
        <v>3. And how important do you expect the following will be for you in the coming year? [Open Education (Practices, Policy &amp; Resources)]</v>
      </c>
      <c r="D34">
        <f t="shared" ca="1" si="14"/>
        <v>70</v>
      </c>
      <c r="E34">
        <f t="shared" ca="1" si="14"/>
        <v>55</v>
      </c>
      <c r="F34">
        <f t="shared" ca="1" si="14"/>
        <v>52</v>
      </c>
      <c r="G34">
        <f t="shared" ca="1" si="14"/>
        <v>40</v>
      </c>
      <c r="H34">
        <f t="shared" ca="1" si="14"/>
        <v>27</v>
      </c>
      <c r="I34">
        <f t="shared" ca="1" si="14"/>
        <v>5</v>
      </c>
      <c r="J34">
        <f t="shared" ca="1" si="15"/>
        <v>249</v>
      </c>
      <c r="L34" t="str">
        <f t="shared" ca="1" si="24"/>
        <v>Open Education (Practices, Policy &amp; Resources)</v>
      </c>
      <c r="M34" s="2">
        <f t="shared" ca="1" si="16"/>
        <v>0.28112449799196787</v>
      </c>
      <c r="N34" s="2">
        <f t="shared" ca="1" si="17"/>
        <v>0.22088353413654618</v>
      </c>
      <c r="O34" s="2">
        <f t="shared" ca="1" si="18"/>
        <v>0.10441767068273092</v>
      </c>
      <c r="P34" s="2">
        <f t="shared" ca="1" si="19"/>
        <v>-0.10441767068273092</v>
      </c>
      <c r="Q34" s="2">
        <f t="shared" ca="1" si="20"/>
        <v>-0.1606425702811245</v>
      </c>
      <c r="R34" s="2">
        <f t="shared" ca="1" si="21"/>
        <v>-0.10843373493975904</v>
      </c>
      <c r="S34" s="2">
        <f t="shared" ca="1" si="22"/>
        <v>2.0080321285140562E-2</v>
      </c>
      <c r="T34" s="8">
        <f t="shared" ca="1" si="23"/>
        <v>0.50200803212851408</v>
      </c>
      <c r="U34" s="8"/>
    </row>
    <row r="35" spans="1:21" x14ac:dyDescent="0.2">
      <c r="A35" s="6" t="s">
        <v>7438</v>
      </c>
      <c r="B35" t="str">
        <f t="shared" ca="1" si="13"/>
        <v>3. And how important do you expect the following will be for you in the coming year? [Data and Analytics (incl Learning analytics)]</v>
      </c>
      <c r="D35">
        <f t="shared" ref="D35:I45" ca="1" si="25">COUNTIF(INDIRECT($A$23&amp;$A35&amp;":"&amp;$A35),D$2)</f>
        <v>70</v>
      </c>
      <c r="E35">
        <f t="shared" ca="1" si="25"/>
        <v>63</v>
      </c>
      <c r="F35">
        <f t="shared" ca="1" si="25"/>
        <v>62</v>
      </c>
      <c r="G35">
        <f t="shared" ca="1" si="25"/>
        <v>30</v>
      </c>
      <c r="H35">
        <f t="shared" ca="1" si="25"/>
        <v>18</v>
      </c>
      <c r="I35">
        <f t="shared" ca="1" si="25"/>
        <v>6</v>
      </c>
      <c r="J35">
        <f t="shared" ca="1" si="15"/>
        <v>249</v>
      </c>
      <c r="L35" t="str">
        <f t="shared" ca="1" si="24"/>
        <v>Data and Analytics (incl Learning analytics)</v>
      </c>
      <c r="M35" s="2">
        <f t="shared" ca="1" si="16"/>
        <v>0.28112449799196787</v>
      </c>
      <c r="N35" s="2">
        <f t="shared" ca="1" si="17"/>
        <v>0.25301204819277107</v>
      </c>
      <c r="O35" s="2">
        <f t="shared" ca="1" si="18"/>
        <v>0.12449799196787148</v>
      </c>
      <c r="P35" s="2">
        <f t="shared" ca="1" si="19"/>
        <v>-0.12449799196787148</v>
      </c>
      <c r="Q35" s="2">
        <f t="shared" ca="1" si="20"/>
        <v>-0.12048192771084337</v>
      </c>
      <c r="R35" s="2">
        <f t="shared" ca="1" si="21"/>
        <v>-7.2289156626506021E-2</v>
      </c>
      <c r="S35" s="2">
        <f t="shared" ca="1" si="22"/>
        <v>2.4096385542168676E-2</v>
      </c>
      <c r="T35" s="8">
        <f t="shared" ca="1" si="23"/>
        <v>0.53413654618473894</v>
      </c>
      <c r="U35" s="8"/>
    </row>
    <row r="36" spans="1:21" x14ac:dyDescent="0.2">
      <c r="A36" s="6" t="s">
        <v>7439</v>
      </c>
      <c r="B36" t="str">
        <f t="shared" ca="1" si="13"/>
        <v>3. And how important do you expect the following will be for you in the coming year? [Bespoke software development e.g. apps, plugins, building blocks]</v>
      </c>
      <c r="D36">
        <f t="shared" ca="1" si="25"/>
        <v>28</v>
      </c>
      <c r="E36">
        <f t="shared" ca="1" si="25"/>
        <v>48</v>
      </c>
      <c r="F36">
        <f t="shared" ca="1" si="25"/>
        <v>63</v>
      </c>
      <c r="G36">
        <f t="shared" ca="1" si="25"/>
        <v>50</v>
      </c>
      <c r="H36">
        <f t="shared" ca="1" si="25"/>
        <v>48</v>
      </c>
      <c r="I36">
        <f t="shared" ca="1" si="25"/>
        <v>12</v>
      </c>
      <c r="J36">
        <f t="shared" ca="1" si="15"/>
        <v>249</v>
      </c>
      <c r="L36" s="6" t="s">
        <v>8034</v>
      </c>
      <c r="M36" s="2">
        <f t="shared" ca="1" si="16"/>
        <v>0.11244979919678715</v>
      </c>
      <c r="N36" s="2">
        <f t="shared" ca="1" si="17"/>
        <v>0.19277108433734941</v>
      </c>
      <c r="O36" s="2">
        <f t="shared" ca="1" si="18"/>
        <v>0.12650602409638553</v>
      </c>
      <c r="P36" s="2">
        <f t="shared" ca="1" si="19"/>
        <v>-0.12650602409638553</v>
      </c>
      <c r="Q36" s="2">
        <f t="shared" ca="1" si="20"/>
        <v>-0.20080321285140562</v>
      </c>
      <c r="R36" s="2">
        <f t="shared" ca="1" si="21"/>
        <v>-0.19277108433734941</v>
      </c>
      <c r="S36" s="2">
        <f t="shared" ca="1" si="22"/>
        <v>4.8192771084337352E-2</v>
      </c>
      <c r="T36" s="8">
        <f t="shared" ca="1" si="23"/>
        <v>0.30522088353413657</v>
      </c>
      <c r="U36" s="8"/>
    </row>
    <row r="37" spans="1:21" x14ac:dyDescent="0.2">
      <c r="A37" s="6" t="s">
        <v>7440</v>
      </c>
      <c r="B37" t="str">
        <f t="shared" ca="1" si="13"/>
        <v>3. And how important do you expect the following will be for you in the coming year? [Wikis]</v>
      </c>
      <c r="D37">
        <f t="shared" ca="1" si="25"/>
        <v>20</v>
      </c>
      <c r="E37">
        <f t="shared" ca="1" si="25"/>
        <v>42</v>
      </c>
      <c r="F37">
        <f t="shared" ca="1" si="25"/>
        <v>63</v>
      </c>
      <c r="G37">
        <f t="shared" ca="1" si="25"/>
        <v>57</v>
      </c>
      <c r="H37">
        <f t="shared" ca="1" si="25"/>
        <v>64</v>
      </c>
      <c r="I37">
        <f t="shared" ca="1" si="25"/>
        <v>3</v>
      </c>
      <c r="J37">
        <f t="shared" ca="1" si="15"/>
        <v>249</v>
      </c>
      <c r="L37" t="str">
        <f t="shared" ref="L37:L45" ca="1" si="26">MID(B37,FIND("[",B37)+1,LEN(B37)-FIND("[",B37)-1)</f>
        <v>Wikis</v>
      </c>
      <c r="M37" s="2">
        <f t="shared" ca="1" si="16"/>
        <v>8.0321285140562249E-2</v>
      </c>
      <c r="N37" s="2">
        <f t="shared" ca="1" si="17"/>
        <v>0.16867469879518071</v>
      </c>
      <c r="O37" s="2">
        <f t="shared" ca="1" si="18"/>
        <v>0.12650602409638553</v>
      </c>
      <c r="P37" s="2">
        <f t="shared" ca="1" si="19"/>
        <v>-0.12650602409638553</v>
      </c>
      <c r="Q37" s="2">
        <f t="shared" ca="1" si="20"/>
        <v>-0.2289156626506024</v>
      </c>
      <c r="R37" s="2">
        <f t="shared" ca="1" si="21"/>
        <v>-0.25702811244979917</v>
      </c>
      <c r="S37" s="2">
        <f t="shared" ca="1" si="22"/>
        <v>1.2048192771084338E-2</v>
      </c>
      <c r="T37" s="8">
        <f t="shared" ca="1" si="23"/>
        <v>0.24899598393574296</v>
      </c>
      <c r="U37" s="8"/>
    </row>
    <row r="38" spans="1:21" x14ac:dyDescent="0.2">
      <c r="A38" s="6" t="s">
        <v>7441</v>
      </c>
      <c r="B38" t="str">
        <f t="shared" ca="1" si="13"/>
        <v>3. And how important do you expect the following will be for you in the coming year? [Social networking (e.g. Twitter, Facebook Google+)]</v>
      </c>
      <c r="D38">
        <f t="shared" ca="1" si="25"/>
        <v>72</v>
      </c>
      <c r="E38">
        <f t="shared" ca="1" si="25"/>
        <v>67</v>
      </c>
      <c r="F38">
        <f t="shared" ca="1" si="25"/>
        <v>58</v>
      </c>
      <c r="G38">
        <f t="shared" ca="1" si="25"/>
        <v>28</v>
      </c>
      <c r="H38">
        <f t="shared" ca="1" si="25"/>
        <v>21</v>
      </c>
      <c r="I38">
        <f t="shared" ca="1" si="25"/>
        <v>3</v>
      </c>
      <c r="J38">
        <f t="shared" ca="1" si="15"/>
        <v>249</v>
      </c>
      <c r="L38" t="str">
        <f t="shared" ca="1" si="26"/>
        <v>Social networking (e.g. Twitter, Facebook Google+)</v>
      </c>
      <c r="M38" s="2">
        <f t="shared" ca="1" si="16"/>
        <v>0.28915662650602408</v>
      </c>
      <c r="N38" s="2">
        <f t="shared" ca="1" si="17"/>
        <v>0.26907630522088355</v>
      </c>
      <c r="O38" s="2">
        <f t="shared" ca="1" si="18"/>
        <v>0.11646586345381527</v>
      </c>
      <c r="P38" s="2">
        <f t="shared" ca="1" si="19"/>
        <v>-0.11646586345381527</v>
      </c>
      <c r="Q38" s="2">
        <f t="shared" ca="1" si="20"/>
        <v>-0.11244979919678715</v>
      </c>
      <c r="R38" s="2">
        <f t="shared" ca="1" si="21"/>
        <v>-8.4337349397590355E-2</v>
      </c>
      <c r="S38" s="2">
        <f t="shared" ca="1" si="22"/>
        <v>1.2048192771084338E-2</v>
      </c>
      <c r="T38" s="8">
        <f t="shared" ca="1" si="23"/>
        <v>0.55823293172690769</v>
      </c>
      <c r="U38" s="8"/>
    </row>
    <row r="39" spans="1:21" x14ac:dyDescent="0.2">
      <c r="A39" s="6" t="s">
        <v>7442</v>
      </c>
      <c r="B39" t="str">
        <f t="shared" ca="1" si="13"/>
        <v>3. And how important do you expect the following will be for you in the coming year? [Web conferencing/virtual classroom software]</v>
      </c>
      <c r="D39">
        <f t="shared" ca="1" si="25"/>
        <v>88</v>
      </c>
      <c r="E39">
        <f t="shared" ca="1" si="25"/>
        <v>70</v>
      </c>
      <c r="F39">
        <f t="shared" ca="1" si="25"/>
        <v>48</v>
      </c>
      <c r="G39">
        <f t="shared" ca="1" si="25"/>
        <v>23</v>
      </c>
      <c r="H39">
        <f t="shared" ca="1" si="25"/>
        <v>17</v>
      </c>
      <c r="I39">
        <f t="shared" ca="1" si="25"/>
        <v>3</v>
      </c>
      <c r="J39">
        <f t="shared" ca="1" si="15"/>
        <v>249</v>
      </c>
      <c r="L39" t="str">
        <f t="shared" ca="1" si="26"/>
        <v>Web conferencing/virtual classroom software</v>
      </c>
      <c r="M39" s="2">
        <f t="shared" ca="1" si="16"/>
        <v>0.3534136546184739</v>
      </c>
      <c r="N39" s="2">
        <f t="shared" ca="1" si="17"/>
        <v>0.28112449799196787</v>
      </c>
      <c r="O39" s="2">
        <f t="shared" ca="1" si="18"/>
        <v>9.6385542168674704E-2</v>
      </c>
      <c r="P39" s="2">
        <f t="shared" ca="1" si="19"/>
        <v>-9.6385542168674704E-2</v>
      </c>
      <c r="Q39" s="2">
        <f t="shared" ca="1" si="20"/>
        <v>-9.2369477911646583E-2</v>
      </c>
      <c r="R39" s="2">
        <f t="shared" ca="1" si="21"/>
        <v>-6.8273092369477914E-2</v>
      </c>
      <c r="S39" s="2">
        <f t="shared" ca="1" si="22"/>
        <v>1.2048192771084338E-2</v>
      </c>
      <c r="T39" s="8">
        <f t="shared" ca="1" si="23"/>
        <v>0.63453815261044177</v>
      </c>
      <c r="U39" s="8"/>
    </row>
    <row r="40" spans="1:21" x14ac:dyDescent="0.2">
      <c r="A40" s="6" t="s">
        <v>7443</v>
      </c>
      <c r="B40" t="str">
        <f t="shared" ca="1" si="13"/>
        <v>3. And how important do you expect the following will be for you in the coming year? [Collaborative tools (e.g.  Google Apps or Office365)]</v>
      </c>
      <c r="D40">
        <f t="shared" ca="1" si="25"/>
        <v>73</v>
      </c>
      <c r="E40">
        <f t="shared" ca="1" si="25"/>
        <v>59</v>
      </c>
      <c r="F40">
        <f t="shared" ca="1" si="25"/>
        <v>58</v>
      </c>
      <c r="G40">
        <f t="shared" ca="1" si="25"/>
        <v>31</v>
      </c>
      <c r="H40">
        <f t="shared" ca="1" si="25"/>
        <v>22</v>
      </c>
      <c r="I40">
        <f t="shared" ca="1" si="25"/>
        <v>6</v>
      </c>
      <c r="J40">
        <f t="shared" ca="1" si="15"/>
        <v>249</v>
      </c>
      <c r="L40" t="str">
        <f t="shared" ca="1" si="26"/>
        <v>Collaborative tools (e.g.  Google Apps or Office365)</v>
      </c>
      <c r="M40" s="2">
        <f t="shared" ca="1" si="16"/>
        <v>0.29317269076305219</v>
      </c>
      <c r="N40" s="2">
        <f t="shared" ca="1" si="17"/>
        <v>0.23694779116465864</v>
      </c>
      <c r="O40" s="2">
        <f t="shared" ca="1" si="18"/>
        <v>0.11646586345381527</v>
      </c>
      <c r="P40" s="2">
        <f t="shared" ca="1" si="19"/>
        <v>-0.11646586345381527</v>
      </c>
      <c r="Q40" s="2">
        <f t="shared" ca="1" si="20"/>
        <v>-0.12449799196787148</v>
      </c>
      <c r="R40" s="2">
        <f t="shared" ca="1" si="21"/>
        <v>-8.8353413654618476E-2</v>
      </c>
      <c r="S40" s="2">
        <f t="shared" ca="1" si="22"/>
        <v>2.4096385542168676E-2</v>
      </c>
      <c r="T40" s="8">
        <f t="shared" ca="1" si="23"/>
        <v>0.53012048192771077</v>
      </c>
      <c r="U40" s="8"/>
    </row>
    <row r="41" spans="1:21" x14ac:dyDescent="0.2">
      <c r="A41" s="6" t="s">
        <v>7444</v>
      </c>
      <c r="B41" t="str">
        <f t="shared" ca="1" si="13"/>
        <v>3. And how important do you expect the following will be for you in the coming year? [Blogs]</v>
      </c>
      <c r="D41">
        <f t="shared" ca="1" si="25"/>
        <v>44</v>
      </c>
      <c r="E41">
        <f t="shared" ca="1" si="25"/>
        <v>62</v>
      </c>
      <c r="F41">
        <f t="shared" ca="1" si="25"/>
        <v>60</v>
      </c>
      <c r="G41">
        <f t="shared" ca="1" si="25"/>
        <v>44</v>
      </c>
      <c r="H41">
        <f t="shared" ca="1" si="25"/>
        <v>36</v>
      </c>
      <c r="I41">
        <f t="shared" ca="1" si="25"/>
        <v>3</v>
      </c>
      <c r="J41">
        <f t="shared" ca="1" si="15"/>
        <v>249</v>
      </c>
      <c r="L41" t="str">
        <f t="shared" ca="1" si="26"/>
        <v>Blogs</v>
      </c>
      <c r="M41" s="2">
        <f t="shared" ca="1" si="16"/>
        <v>0.17670682730923695</v>
      </c>
      <c r="N41" s="2">
        <f t="shared" ca="1" si="17"/>
        <v>0.24899598393574296</v>
      </c>
      <c r="O41" s="2">
        <f t="shared" ca="1" si="18"/>
        <v>0.12048192771084337</v>
      </c>
      <c r="P41" s="2">
        <f t="shared" ca="1" si="19"/>
        <v>-0.12048192771084337</v>
      </c>
      <c r="Q41" s="2">
        <f t="shared" ca="1" si="20"/>
        <v>-0.17670682730923695</v>
      </c>
      <c r="R41" s="2">
        <f t="shared" ca="1" si="21"/>
        <v>-0.14457831325301204</v>
      </c>
      <c r="S41" s="2">
        <f t="shared" ca="1" si="22"/>
        <v>1.2048192771084338E-2</v>
      </c>
      <c r="T41" s="8">
        <f t="shared" ca="1" si="23"/>
        <v>0.42570281124497988</v>
      </c>
      <c r="U41" s="8"/>
    </row>
    <row r="42" spans="1:21" x14ac:dyDescent="0.2">
      <c r="A42" s="6" t="s">
        <v>7445</v>
      </c>
      <c r="B42" t="str">
        <f t="shared" ca="1" si="13"/>
        <v>3. And how important do you expect the following will be for you in the coming year? [Course design]</v>
      </c>
      <c r="D42">
        <f t="shared" ca="1" si="25"/>
        <v>128</v>
      </c>
      <c r="E42">
        <f t="shared" ca="1" si="25"/>
        <v>73</v>
      </c>
      <c r="F42">
        <f t="shared" ca="1" si="25"/>
        <v>24</v>
      </c>
      <c r="G42">
        <f t="shared" ca="1" si="25"/>
        <v>15</v>
      </c>
      <c r="H42">
        <f t="shared" ca="1" si="25"/>
        <v>5</v>
      </c>
      <c r="I42">
        <f t="shared" ca="1" si="25"/>
        <v>4</v>
      </c>
      <c r="J42">
        <f t="shared" ca="1" si="15"/>
        <v>249</v>
      </c>
      <c r="L42" t="str">
        <f t="shared" ca="1" si="26"/>
        <v>Course design</v>
      </c>
      <c r="M42" s="2">
        <f t="shared" ca="1" si="16"/>
        <v>0.51405622489959835</v>
      </c>
      <c r="N42" s="2">
        <f t="shared" ca="1" si="17"/>
        <v>0.29317269076305219</v>
      </c>
      <c r="O42" s="2">
        <f t="shared" ca="1" si="18"/>
        <v>4.8192771084337352E-2</v>
      </c>
      <c r="P42" s="2">
        <f t="shared" ca="1" si="19"/>
        <v>-4.8192771084337352E-2</v>
      </c>
      <c r="Q42" s="2">
        <f t="shared" ca="1" si="20"/>
        <v>-6.0240963855421686E-2</v>
      </c>
      <c r="R42" s="2">
        <f t="shared" ca="1" si="21"/>
        <v>-2.0080321285140562E-2</v>
      </c>
      <c r="S42" s="2">
        <f t="shared" ca="1" si="22"/>
        <v>1.6064257028112448E-2</v>
      </c>
      <c r="T42" s="8">
        <f t="shared" ca="1" si="23"/>
        <v>0.80722891566265054</v>
      </c>
      <c r="U42" s="8"/>
    </row>
    <row r="43" spans="1:21" x14ac:dyDescent="0.2">
      <c r="A43" s="6" t="s">
        <v>8033</v>
      </c>
      <c r="B43" t="str">
        <f t="shared" ca="1" si="13"/>
        <v>3. And how important do you expect the following will be for you in the coming year? [Game based learning]</v>
      </c>
      <c r="D43">
        <f t="shared" ca="1" si="25"/>
        <v>18</v>
      </c>
      <c r="E43">
        <f t="shared" ca="1" si="25"/>
        <v>42</v>
      </c>
      <c r="F43">
        <f t="shared" ca="1" si="25"/>
        <v>53</v>
      </c>
      <c r="G43">
        <f t="shared" ca="1" si="25"/>
        <v>37</v>
      </c>
      <c r="H43">
        <f t="shared" ca="1" si="25"/>
        <v>87</v>
      </c>
      <c r="I43">
        <f t="shared" ca="1" si="25"/>
        <v>12</v>
      </c>
      <c r="J43">
        <f t="shared" ca="1" si="15"/>
        <v>249</v>
      </c>
      <c r="L43" t="str">
        <f t="shared" ca="1" si="26"/>
        <v>Game based learning</v>
      </c>
      <c r="M43" s="2">
        <f t="shared" ca="1" si="16"/>
        <v>7.2289156626506021E-2</v>
      </c>
      <c r="N43" s="2">
        <f t="shared" ca="1" si="17"/>
        <v>0.16867469879518071</v>
      </c>
      <c r="O43" s="2">
        <f t="shared" ca="1" si="18"/>
        <v>0.10642570281124498</v>
      </c>
      <c r="P43" s="2">
        <f t="shared" ca="1" si="19"/>
        <v>-0.10642570281124498</v>
      </c>
      <c r="Q43" s="2">
        <f t="shared" ca="1" si="20"/>
        <v>-0.14859437751004015</v>
      </c>
      <c r="R43" s="2">
        <f t="shared" ca="1" si="21"/>
        <v>-0.3493975903614458</v>
      </c>
      <c r="S43" s="2">
        <f t="shared" ca="1" si="22"/>
        <v>4.8192771084337352E-2</v>
      </c>
      <c r="T43" s="8">
        <f t="shared" ca="1" si="23"/>
        <v>0.24096385542168675</v>
      </c>
      <c r="U43" s="8"/>
    </row>
    <row r="44" spans="1:21" x14ac:dyDescent="0.2">
      <c r="A44" s="6" t="s">
        <v>8035</v>
      </c>
      <c r="B44" t="str">
        <f t="shared" ca="1" si="13"/>
        <v>3. And how important do you expect the following will be for you in the coming year? [MOOCs, SPOCs, TOOCs etc]</v>
      </c>
      <c r="D44">
        <f t="shared" ca="1" si="25"/>
        <v>44</v>
      </c>
      <c r="E44">
        <f t="shared" ca="1" si="25"/>
        <v>56</v>
      </c>
      <c r="F44">
        <f t="shared" ca="1" si="25"/>
        <v>57</v>
      </c>
      <c r="G44">
        <f t="shared" ca="1" si="25"/>
        <v>51</v>
      </c>
      <c r="H44">
        <f t="shared" ca="1" si="25"/>
        <v>35</v>
      </c>
      <c r="I44">
        <f t="shared" ca="1" si="25"/>
        <v>6</v>
      </c>
      <c r="J44">
        <f t="shared" ca="1" si="15"/>
        <v>249</v>
      </c>
      <c r="L44" t="str">
        <f t="shared" ca="1" si="26"/>
        <v>MOOCs, SPOCs, TOOCs etc</v>
      </c>
      <c r="M44" s="2">
        <f t="shared" ca="1" si="16"/>
        <v>0.17670682730923695</v>
      </c>
      <c r="N44" s="2">
        <f t="shared" ca="1" si="17"/>
        <v>0.22489959839357429</v>
      </c>
      <c r="O44" s="2">
        <f t="shared" ca="1" si="18"/>
        <v>0.1144578313253012</v>
      </c>
      <c r="P44" s="2">
        <f t="shared" ca="1" si="19"/>
        <v>-0.1144578313253012</v>
      </c>
      <c r="Q44" s="2">
        <f t="shared" ca="1" si="20"/>
        <v>-0.20481927710843373</v>
      </c>
      <c r="R44" s="2">
        <f t="shared" ca="1" si="21"/>
        <v>-0.14056224899598393</v>
      </c>
      <c r="S44" s="2">
        <f t="shared" ca="1" si="22"/>
        <v>2.4096385542168676E-2</v>
      </c>
      <c r="T44" s="8">
        <f t="shared" ca="1" si="23"/>
        <v>0.40160642570281124</v>
      </c>
      <c r="U44" s="8"/>
    </row>
    <row r="45" spans="1:21" x14ac:dyDescent="0.2">
      <c r="A45" s="6" t="s">
        <v>8037</v>
      </c>
      <c r="B45" t="str">
        <f t="shared" ca="1" si="13"/>
        <v>3. And how important do you expect the following will be for you in the coming year? [Online/Blended delivery]</v>
      </c>
      <c r="D45">
        <f t="shared" ca="1" si="25"/>
        <v>158</v>
      </c>
      <c r="E45">
        <f t="shared" ca="1" si="25"/>
        <v>51</v>
      </c>
      <c r="F45">
        <f t="shared" ca="1" si="25"/>
        <v>22</v>
      </c>
      <c r="G45">
        <f t="shared" ca="1" si="25"/>
        <v>11</v>
      </c>
      <c r="H45">
        <f t="shared" ca="1" si="25"/>
        <v>5</v>
      </c>
      <c r="I45">
        <f t="shared" ca="1" si="25"/>
        <v>2</v>
      </c>
      <c r="J45">
        <f t="shared" ca="1" si="15"/>
        <v>249</v>
      </c>
      <c r="L45" t="str">
        <f t="shared" ca="1" si="26"/>
        <v>Online/Blended delivery</v>
      </c>
      <c r="M45" s="2">
        <f t="shared" ca="1" si="16"/>
        <v>0.63453815261044177</v>
      </c>
      <c r="N45" s="2">
        <f t="shared" ca="1" si="17"/>
        <v>0.20481927710843373</v>
      </c>
      <c r="O45" s="2">
        <f t="shared" ca="1" si="18"/>
        <v>4.4176706827309238E-2</v>
      </c>
      <c r="P45" s="2">
        <f t="shared" ca="1" si="19"/>
        <v>-4.4176706827309238E-2</v>
      </c>
      <c r="Q45" s="2">
        <f t="shared" ca="1" si="20"/>
        <v>-4.4176706827309238E-2</v>
      </c>
      <c r="R45" s="2">
        <f t="shared" ca="1" si="21"/>
        <v>-2.0080321285140562E-2</v>
      </c>
      <c r="S45" s="2">
        <f t="shared" ca="1" si="22"/>
        <v>8.0321285140562242E-3</v>
      </c>
      <c r="T45" s="8">
        <f t="shared" ca="1" si="23"/>
        <v>0.8393574297188755</v>
      </c>
    </row>
  </sheetData>
  <sortState ref="A3:AC21">
    <sortCondition ref="T3:T21"/>
  </sortState>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
  <sheetViews>
    <sheetView zoomScale="70" zoomScaleNormal="70" workbookViewId="0">
      <selection activeCell="L10" sqref="L10"/>
    </sheetView>
  </sheetViews>
  <sheetFormatPr defaultRowHeight="12.75" x14ac:dyDescent="0.2"/>
  <cols>
    <col min="12" max="12" width="18.7109375" customWidth="1"/>
  </cols>
  <sheetData>
    <row r="1" spans="1:31" ht="17.25" x14ac:dyDescent="0.2">
      <c r="A1" s="9" t="str">
        <f>"'Form responses'!"</f>
        <v>'Form responses'!</v>
      </c>
      <c r="B1" s="7" t="s">
        <v>7508</v>
      </c>
      <c r="C1" s="6"/>
      <c r="D1" s="6"/>
    </row>
    <row r="2" spans="1:31" ht="17.25" x14ac:dyDescent="0.2">
      <c r="A2" s="6" t="s">
        <v>7420</v>
      </c>
      <c r="B2" s="7"/>
      <c r="C2" s="6"/>
      <c r="D2" s="6">
        <v>5</v>
      </c>
      <c r="E2">
        <v>4</v>
      </c>
      <c r="F2">
        <v>3</v>
      </c>
      <c r="G2">
        <v>2</v>
      </c>
      <c r="H2">
        <v>1</v>
      </c>
      <c r="I2" t="s">
        <v>118</v>
      </c>
      <c r="M2" s="6" t="s">
        <v>7423</v>
      </c>
      <c r="N2" s="6" t="s">
        <v>7424</v>
      </c>
      <c r="O2" s="6" t="s">
        <v>7421</v>
      </c>
      <c r="P2" s="6" t="s">
        <v>7421</v>
      </c>
      <c r="Q2" s="6" t="s">
        <v>7427</v>
      </c>
      <c r="R2" s="6" t="s">
        <v>7425</v>
      </c>
      <c r="S2" t="s">
        <v>118</v>
      </c>
      <c r="T2" s="6" t="s">
        <v>7426</v>
      </c>
      <c r="U2" s="6"/>
      <c r="V2" s="2" t="s">
        <v>7513</v>
      </c>
      <c r="W2" s="2" t="s">
        <v>7514</v>
      </c>
      <c r="X2" s="2" t="s">
        <v>7509</v>
      </c>
      <c r="Y2" s="2" t="s">
        <v>7509</v>
      </c>
      <c r="Z2" s="2" t="s">
        <v>7515</v>
      </c>
      <c r="AA2" s="2" t="s">
        <v>7510</v>
      </c>
      <c r="AB2" s="2" t="s">
        <v>7511</v>
      </c>
      <c r="AC2" s="2" t="s">
        <v>7512</v>
      </c>
      <c r="AE2" s="2" t="s">
        <v>8106</v>
      </c>
    </row>
    <row r="3" spans="1:31" ht="12.75" customHeight="1" x14ac:dyDescent="0.25">
      <c r="A3" s="32" t="s">
        <v>7862</v>
      </c>
      <c r="B3" s="32" t="str">
        <f t="shared" ref="B3:B23" ca="1" si="0">INDIRECT($A$1&amp;A3&amp;"1")</f>
        <v>1. How important have the following been to your work over the past year? [One-to-One Device initiatives]</v>
      </c>
      <c r="C3" s="32"/>
      <c r="D3" s="32"/>
      <c r="E3" s="32"/>
      <c r="F3" s="32"/>
      <c r="G3" s="32"/>
      <c r="H3" s="32"/>
      <c r="I3" s="32"/>
      <c r="J3" s="32">
        <f t="shared" ref="J3:J23" si="1">SUM(D3:I3)</f>
        <v>0</v>
      </c>
      <c r="K3" s="32"/>
      <c r="L3" s="32" t="str">
        <f t="shared" ref="L3:L23" ca="1" si="2">MID(B3,FIND("[",B3)+1,LEN(B3)-FIND("[",B3)-1)</f>
        <v>One-to-One Device initiatives</v>
      </c>
      <c r="M3" s="33"/>
      <c r="N3" s="33"/>
      <c r="O3" s="33"/>
      <c r="P3" s="33"/>
      <c r="Q3" s="33"/>
      <c r="R3" s="33"/>
      <c r="S3" s="33"/>
      <c r="T3" s="33"/>
      <c r="U3" s="8"/>
      <c r="V3" s="2">
        <v>3.5714285714285712E-2</v>
      </c>
      <c r="W3" s="2">
        <v>5.6122448979591837E-2</v>
      </c>
      <c r="X3" s="2">
        <v>7.9081632653061229E-2</v>
      </c>
      <c r="Y3" s="2">
        <v>-7.9081632653061229E-2</v>
      </c>
      <c r="Z3" s="2">
        <v>-0.23469387755102042</v>
      </c>
      <c r="AA3" s="2">
        <v>-0.31632653061224492</v>
      </c>
      <c r="AB3" s="2">
        <v>0.19897959183673469</v>
      </c>
      <c r="AC3" s="2">
        <v>9.1836734693877542E-2</v>
      </c>
      <c r="AE3" s="8">
        <f t="shared" ref="AE3:AE23" si="3">T3-AC3</f>
        <v>-9.1836734693877542E-2</v>
      </c>
    </row>
    <row r="4" spans="1:31" x14ac:dyDescent="0.2">
      <c r="A4" s="6" t="s">
        <v>7439</v>
      </c>
      <c r="B4" t="str">
        <f t="shared" ca="1" si="0"/>
        <v>3. And how important do you expect the following will be for you in the coming year? [Wikis]</v>
      </c>
      <c r="D4">
        <f t="shared" ref="D4:I15" ca="1" si="4">COUNTIF(INDIRECT($A$1&amp;$A4&amp;":"&amp;$A4),D$2)</f>
        <v>8</v>
      </c>
      <c r="E4">
        <f t="shared" ca="1" si="4"/>
        <v>33</v>
      </c>
      <c r="F4">
        <f t="shared" ca="1" si="4"/>
        <v>46</v>
      </c>
      <c r="G4">
        <f t="shared" ca="1" si="4"/>
        <v>50</v>
      </c>
      <c r="H4">
        <f t="shared" ca="1" si="4"/>
        <v>51</v>
      </c>
      <c r="I4">
        <f t="shared" ca="1" si="4"/>
        <v>8</v>
      </c>
      <c r="J4">
        <f t="shared" ca="1" si="1"/>
        <v>196</v>
      </c>
      <c r="L4" t="str">
        <f t="shared" ca="1" si="2"/>
        <v>Wikis</v>
      </c>
      <c r="M4" s="2">
        <f t="shared" ref="M4:M15" ca="1" si="5">D4/$J4</f>
        <v>4.0816326530612242E-2</v>
      </c>
      <c r="N4" s="2">
        <f t="shared" ref="N4:N15" ca="1" si="6">E4/$J4</f>
        <v>0.1683673469387755</v>
      </c>
      <c r="O4" s="2">
        <f t="shared" ref="O4:O15" ca="1" si="7">F4/$J4/2</f>
        <v>0.11734693877551021</v>
      </c>
      <c r="P4" s="2">
        <f t="shared" ref="P4:P15" ca="1" si="8">-O4</f>
        <v>-0.11734693877551021</v>
      </c>
      <c r="Q4" s="2">
        <f t="shared" ref="Q4:Q15" ca="1" si="9">-G4/$J4</f>
        <v>-0.25510204081632654</v>
      </c>
      <c r="R4" s="2">
        <f t="shared" ref="R4:R15" ca="1" si="10">-H4/$J4</f>
        <v>-0.26020408163265307</v>
      </c>
      <c r="S4" s="2">
        <f t="shared" ref="S4:S15" ca="1" si="11">I4/$J4</f>
        <v>4.0816326530612242E-2</v>
      </c>
      <c r="T4" s="8">
        <f t="shared" ref="T4:T15" ca="1" si="12">M4+N4</f>
        <v>0.20918367346938774</v>
      </c>
      <c r="U4" s="8"/>
      <c r="V4" s="2">
        <v>4.0816326530612242E-2</v>
      </c>
      <c r="W4" s="2">
        <v>0.1326530612244898</v>
      </c>
      <c r="X4" s="2">
        <v>0.125</v>
      </c>
      <c r="Y4" s="2">
        <v>-0.125</v>
      </c>
      <c r="Z4" s="2">
        <v>-0.23469387755102042</v>
      </c>
      <c r="AA4" s="2">
        <v>-0.29081632653061223</v>
      </c>
      <c r="AB4" s="2">
        <v>5.1020408163265307E-2</v>
      </c>
      <c r="AC4" s="2">
        <v>0.17346938775510204</v>
      </c>
      <c r="AE4" s="8">
        <f t="shared" ca="1" si="3"/>
        <v>3.5714285714285698E-2</v>
      </c>
    </row>
    <row r="5" spans="1:31" x14ac:dyDescent="0.2">
      <c r="A5" s="6" t="s">
        <v>7444</v>
      </c>
      <c r="B5" t="str">
        <f t="shared" ca="1" si="0"/>
        <v>3. And how important do you expect the following will be for you in the coming year? [Game based learning]</v>
      </c>
      <c r="D5">
        <f t="shared" ca="1" si="4"/>
        <v>13</v>
      </c>
      <c r="E5">
        <f t="shared" ca="1" si="4"/>
        <v>29</v>
      </c>
      <c r="F5">
        <f t="shared" ca="1" si="4"/>
        <v>45</v>
      </c>
      <c r="G5">
        <f t="shared" ca="1" si="4"/>
        <v>47</v>
      </c>
      <c r="H5">
        <f t="shared" ca="1" si="4"/>
        <v>52</v>
      </c>
      <c r="I5">
        <f t="shared" ca="1" si="4"/>
        <v>10</v>
      </c>
      <c r="J5">
        <f t="shared" ca="1" si="1"/>
        <v>196</v>
      </c>
      <c r="L5" t="str">
        <f t="shared" ca="1" si="2"/>
        <v>Game based learning</v>
      </c>
      <c r="M5" s="2">
        <f t="shared" ca="1" si="5"/>
        <v>6.6326530612244902E-2</v>
      </c>
      <c r="N5" s="2">
        <f t="shared" ca="1" si="6"/>
        <v>0.14795918367346939</v>
      </c>
      <c r="O5" s="2">
        <f t="shared" ca="1" si="7"/>
        <v>0.11479591836734694</v>
      </c>
      <c r="P5" s="2">
        <f t="shared" ca="1" si="8"/>
        <v>-0.11479591836734694</v>
      </c>
      <c r="Q5" s="2">
        <f t="shared" ca="1" si="9"/>
        <v>-0.23979591836734693</v>
      </c>
      <c r="R5" s="2">
        <f t="shared" ca="1" si="10"/>
        <v>-0.26530612244897961</v>
      </c>
      <c r="S5" s="2">
        <f t="shared" ca="1" si="11"/>
        <v>5.1020408163265307E-2</v>
      </c>
      <c r="T5" s="8">
        <f t="shared" ca="1" si="12"/>
        <v>0.2142857142857143</v>
      </c>
      <c r="U5" s="8"/>
      <c r="V5" s="2">
        <v>6.6326530612244902E-2</v>
      </c>
      <c r="W5" s="2">
        <v>7.6530612244897961E-2</v>
      </c>
      <c r="X5" s="2">
        <v>0.10204081632653061</v>
      </c>
      <c r="Y5" s="2">
        <v>-0.10204081632653061</v>
      </c>
      <c r="Z5" s="2">
        <v>-0.26020408163265307</v>
      </c>
      <c r="AA5" s="2">
        <v>-0.36734693877551022</v>
      </c>
      <c r="AB5" s="2">
        <v>2.5510204081632654E-2</v>
      </c>
      <c r="AC5" s="2">
        <v>0.14285714285714285</v>
      </c>
      <c r="AE5" s="8">
        <f t="shared" ca="1" si="3"/>
        <v>7.1428571428571452E-2</v>
      </c>
    </row>
    <row r="6" spans="1:31" x14ac:dyDescent="0.2">
      <c r="A6" s="6" t="s">
        <v>7431</v>
      </c>
      <c r="B6" t="str">
        <f t="shared" ca="1" si="0"/>
        <v>3. And how important do you expect the following will be for you in the coming year? [Digital and Open Badges]</v>
      </c>
      <c r="D6">
        <f t="shared" ca="1" si="4"/>
        <v>20</v>
      </c>
      <c r="E6">
        <f t="shared" ca="1" si="4"/>
        <v>28</v>
      </c>
      <c r="F6">
        <f t="shared" ca="1" si="4"/>
        <v>45</v>
      </c>
      <c r="G6">
        <f t="shared" ca="1" si="4"/>
        <v>35</v>
      </c>
      <c r="H6">
        <f t="shared" ca="1" si="4"/>
        <v>55</v>
      </c>
      <c r="I6">
        <f t="shared" ca="1" si="4"/>
        <v>13</v>
      </c>
      <c r="J6">
        <f t="shared" ca="1" si="1"/>
        <v>196</v>
      </c>
      <c r="L6" t="str">
        <f t="shared" ca="1" si="2"/>
        <v>Digital and Open Badges</v>
      </c>
      <c r="M6" s="2">
        <f t="shared" ca="1" si="5"/>
        <v>0.10204081632653061</v>
      </c>
      <c r="N6" s="2">
        <f t="shared" ca="1" si="6"/>
        <v>0.14285714285714285</v>
      </c>
      <c r="O6" s="2">
        <f t="shared" ca="1" si="7"/>
        <v>0.11479591836734694</v>
      </c>
      <c r="P6" s="2">
        <f t="shared" ca="1" si="8"/>
        <v>-0.11479591836734694</v>
      </c>
      <c r="Q6" s="2">
        <f t="shared" ca="1" si="9"/>
        <v>-0.17857142857142858</v>
      </c>
      <c r="R6" s="2">
        <f t="shared" ca="1" si="10"/>
        <v>-0.28061224489795916</v>
      </c>
      <c r="S6" s="2">
        <f t="shared" ca="1" si="11"/>
        <v>6.6326530612244902E-2</v>
      </c>
      <c r="T6" s="8">
        <f t="shared" ca="1" si="12"/>
        <v>0.24489795918367346</v>
      </c>
      <c r="U6" s="8"/>
      <c r="V6" s="2">
        <v>6.1224489795918366E-2</v>
      </c>
      <c r="W6" s="2">
        <v>8.673469387755102E-2</v>
      </c>
      <c r="X6" s="2">
        <v>0.10714285714285714</v>
      </c>
      <c r="Y6" s="2">
        <v>-0.10714285714285714</v>
      </c>
      <c r="Z6" s="2">
        <v>-0.17857142857142858</v>
      </c>
      <c r="AA6" s="2">
        <v>-0.38775510204081631</v>
      </c>
      <c r="AB6" s="2">
        <v>7.1428571428571425E-2</v>
      </c>
      <c r="AC6" s="2">
        <v>0.14795918367346939</v>
      </c>
      <c r="AE6" s="8">
        <f t="shared" ca="1" si="3"/>
        <v>9.6938775510204078E-2</v>
      </c>
    </row>
    <row r="7" spans="1:31" x14ac:dyDescent="0.2">
      <c r="A7" s="6" t="s">
        <v>7428</v>
      </c>
      <c r="B7" t="str">
        <f t="shared" ca="1" si="0"/>
        <v>3. And how important do you expect the following will be for you in the coming year? [Assistive technologies]</v>
      </c>
      <c r="D7">
        <f t="shared" ca="1" si="4"/>
        <v>19</v>
      </c>
      <c r="E7">
        <f t="shared" ca="1" si="4"/>
        <v>35</v>
      </c>
      <c r="F7">
        <f t="shared" ca="1" si="4"/>
        <v>54</v>
      </c>
      <c r="G7">
        <f t="shared" ca="1" si="4"/>
        <v>37</v>
      </c>
      <c r="H7">
        <f t="shared" ca="1" si="4"/>
        <v>33</v>
      </c>
      <c r="I7">
        <f t="shared" ca="1" si="4"/>
        <v>18</v>
      </c>
      <c r="J7">
        <f t="shared" ca="1" si="1"/>
        <v>196</v>
      </c>
      <c r="L7" t="str">
        <f t="shared" ca="1" si="2"/>
        <v>Assistive technologies</v>
      </c>
      <c r="M7" s="2">
        <f t="shared" ca="1" si="5"/>
        <v>9.6938775510204078E-2</v>
      </c>
      <c r="N7" s="2">
        <f t="shared" ca="1" si="6"/>
        <v>0.17857142857142858</v>
      </c>
      <c r="O7" s="2">
        <f t="shared" ca="1" si="7"/>
        <v>0.13775510204081631</v>
      </c>
      <c r="P7" s="2">
        <f t="shared" ca="1" si="8"/>
        <v>-0.13775510204081631</v>
      </c>
      <c r="Q7" s="2">
        <f t="shared" ca="1" si="9"/>
        <v>-0.18877551020408162</v>
      </c>
      <c r="R7" s="2">
        <f t="shared" ca="1" si="10"/>
        <v>-0.1683673469387755</v>
      </c>
      <c r="S7" s="2">
        <f t="shared" ca="1" si="11"/>
        <v>9.1836734693877556E-2</v>
      </c>
      <c r="T7" s="8">
        <f t="shared" ca="1" si="12"/>
        <v>0.27551020408163263</v>
      </c>
      <c r="U7" s="8"/>
      <c r="V7" s="2">
        <v>4.5918367346938778E-2</v>
      </c>
      <c r="W7" s="2">
        <v>0.1326530612244898</v>
      </c>
      <c r="X7" s="2">
        <v>0.125</v>
      </c>
      <c r="Y7" s="2">
        <v>-0.125</v>
      </c>
      <c r="Z7" s="2">
        <v>-0.20918367346938777</v>
      </c>
      <c r="AA7" s="2">
        <v>-0.29081632653061223</v>
      </c>
      <c r="AB7" s="2">
        <v>7.1428571428571425E-2</v>
      </c>
      <c r="AC7" s="2">
        <v>0.17857142857142858</v>
      </c>
      <c r="AE7" s="8">
        <f t="shared" ca="1" si="3"/>
        <v>9.693877551020405E-2</v>
      </c>
    </row>
    <row r="8" spans="1:31" x14ac:dyDescent="0.2">
      <c r="A8" s="6" t="s">
        <v>7445</v>
      </c>
      <c r="B8" t="str">
        <f t="shared" ca="1" si="0"/>
        <v>3. And how important do you expect the following will be for you in the coming year? [MOOCs, SPOCs, TOOCs etc]</v>
      </c>
      <c r="D8">
        <f t="shared" ca="1" si="4"/>
        <v>29</v>
      </c>
      <c r="E8">
        <f t="shared" ca="1" si="4"/>
        <v>40</v>
      </c>
      <c r="F8">
        <f t="shared" ca="1" si="4"/>
        <v>41</v>
      </c>
      <c r="G8">
        <f t="shared" ca="1" si="4"/>
        <v>44</v>
      </c>
      <c r="H8">
        <f t="shared" ca="1" si="4"/>
        <v>35</v>
      </c>
      <c r="I8">
        <f t="shared" ca="1" si="4"/>
        <v>7</v>
      </c>
      <c r="J8">
        <f t="shared" ca="1" si="1"/>
        <v>196</v>
      </c>
      <c r="L8" t="str">
        <f t="shared" ca="1" si="2"/>
        <v>MOOCs, SPOCs, TOOCs etc</v>
      </c>
      <c r="M8" s="2">
        <f t="shared" ca="1" si="5"/>
        <v>0.14795918367346939</v>
      </c>
      <c r="N8" s="2">
        <f t="shared" ca="1" si="6"/>
        <v>0.20408163265306123</v>
      </c>
      <c r="O8" s="2">
        <f t="shared" ca="1" si="7"/>
        <v>0.10459183673469388</v>
      </c>
      <c r="P8" s="2">
        <f t="shared" ca="1" si="8"/>
        <v>-0.10459183673469388</v>
      </c>
      <c r="Q8" s="2">
        <f t="shared" ca="1" si="9"/>
        <v>-0.22448979591836735</v>
      </c>
      <c r="R8" s="2">
        <f t="shared" ca="1" si="10"/>
        <v>-0.17857142857142858</v>
      </c>
      <c r="S8" s="2">
        <f t="shared" ca="1" si="11"/>
        <v>3.5714285714285712E-2</v>
      </c>
      <c r="T8" s="8">
        <f t="shared" ca="1" si="12"/>
        <v>0.35204081632653061</v>
      </c>
      <c r="U8" s="8"/>
      <c r="V8" s="2">
        <v>0.16326530612244897</v>
      </c>
      <c r="W8" s="2">
        <v>0.1326530612244898</v>
      </c>
      <c r="X8" s="2">
        <v>0.10969387755102041</v>
      </c>
      <c r="Y8" s="2">
        <v>-0.10969387755102041</v>
      </c>
      <c r="Z8" s="2">
        <v>-0.20918367346938777</v>
      </c>
      <c r="AA8" s="2">
        <v>-0.22959183673469388</v>
      </c>
      <c r="AB8" s="2">
        <v>4.5918367346938778E-2</v>
      </c>
      <c r="AC8" s="2">
        <v>0.29591836734693877</v>
      </c>
      <c r="AE8" s="8">
        <f t="shared" ca="1" si="3"/>
        <v>5.6122448979591844E-2</v>
      </c>
    </row>
    <row r="9" spans="1:31" x14ac:dyDescent="0.2">
      <c r="A9" s="6" t="s">
        <v>7437</v>
      </c>
      <c r="B9" t="str">
        <f t="shared" ca="1" si="0"/>
        <v>3. And how important do you expect the following will be for you in the coming year? [Open Education (Practices, Policy &amp; Resources)]</v>
      </c>
      <c r="D9">
        <f t="shared" ca="1" si="4"/>
        <v>37</v>
      </c>
      <c r="E9">
        <f t="shared" ca="1" si="4"/>
        <v>39</v>
      </c>
      <c r="F9">
        <f t="shared" ca="1" si="4"/>
        <v>57</v>
      </c>
      <c r="G9">
        <f t="shared" ca="1" si="4"/>
        <v>28</v>
      </c>
      <c r="H9">
        <f t="shared" ca="1" si="4"/>
        <v>29</v>
      </c>
      <c r="I9">
        <f t="shared" ca="1" si="4"/>
        <v>6</v>
      </c>
      <c r="J9">
        <f t="shared" ca="1" si="1"/>
        <v>196</v>
      </c>
      <c r="L9" t="str">
        <f t="shared" ca="1" si="2"/>
        <v>Open Education (Practices, Policy &amp; Resources)</v>
      </c>
      <c r="M9" s="2">
        <f t="shared" ca="1" si="5"/>
        <v>0.18877551020408162</v>
      </c>
      <c r="N9" s="2">
        <f t="shared" ca="1" si="6"/>
        <v>0.19897959183673469</v>
      </c>
      <c r="O9" s="2">
        <f t="shared" ca="1" si="7"/>
        <v>0.14540816326530612</v>
      </c>
      <c r="P9" s="2">
        <f t="shared" ca="1" si="8"/>
        <v>-0.14540816326530612</v>
      </c>
      <c r="Q9" s="2">
        <f t="shared" ca="1" si="9"/>
        <v>-0.14285714285714285</v>
      </c>
      <c r="R9" s="2">
        <f t="shared" ca="1" si="10"/>
        <v>-0.14795918367346939</v>
      </c>
      <c r="S9" s="2">
        <f t="shared" ca="1" si="11"/>
        <v>3.0612244897959183E-2</v>
      </c>
      <c r="T9" s="8">
        <f t="shared" ca="1" si="12"/>
        <v>0.38775510204081631</v>
      </c>
      <c r="U9" s="8"/>
      <c r="V9" s="2">
        <v>0.15306122448979592</v>
      </c>
      <c r="W9" s="2">
        <v>0.20408163265306123</v>
      </c>
      <c r="X9" s="2">
        <v>0.11734693877551021</v>
      </c>
      <c r="Y9" s="2">
        <v>-0.11734693877551021</v>
      </c>
      <c r="Z9" s="2">
        <v>-0.23979591836734693</v>
      </c>
      <c r="AA9" s="2">
        <v>-0.15816326530612246</v>
      </c>
      <c r="AB9" s="2">
        <v>1.020408163265306E-2</v>
      </c>
      <c r="AC9" s="2">
        <v>0.35714285714285715</v>
      </c>
      <c r="AE9" s="8">
        <f t="shared" ca="1" si="3"/>
        <v>3.0612244897959162E-2</v>
      </c>
    </row>
    <row r="10" spans="1:31" x14ac:dyDescent="0.2">
      <c r="A10" s="6" t="s">
        <v>8047</v>
      </c>
      <c r="B10" t="str">
        <f t="shared" ca="1" si="0"/>
        <v>3. And how important do you expect the following will be for you in the coming year? [Bring Your Own Device (BYOD)]</v>
      </c>
      <c r="D10">
        <f t="shared" ca="1" si="4"/>
        <v>38</v>
      </c>
      <c r="E10">
        <f t="shared" ca="1" si="4"/>
        <v>42</v>
      </c>
      <c r="F10">
        <f t="shared" ca="1" si="4"/>
        <v>48</v>
      </c>
      <c r="G10">
        <f t="shared" ca="1" si="4"/>
        <v>30</v>
      </c>
      <c r="H10">
        <f t="shared" ca="1" si="4"/>
        <v>28</v>
      </c>
      <c r="I10">
        <f t="shared" ca="1" si="4"/>
        <v>10</v>
      </c>
      <c r="J10">
        <f t="shared" ca="1" si="1"/>
        <v>196</v>
      </c>
      <c r="L10" t="str">
        <f t="shared" ca="1" si="2"/>
        <v>Bring Your Own Device (BYOD)</v>
      </c>
      <c r="M10" s="2">
        <f t="shared" ca="1" si="5"/>
        <v>0.19387755102040816</v>
      </c>
      <c r="N10" s="2">
        <f t="shared" ca="1" si="6"/>
        <v>0.21428571428571427</v>
      </c>
      <c r="O10" s="2">
        <f t="shared" ca="1" si="7"/>
        <v>0.12244897959183673</v>
      </c>
      <c r="P10" s="2">
        <f t="shared" ca="1" si="8"/>
        <v>-0.12244897959183673</v>
      </c>
      <c r="Q10" s="2">
        <f t="shared" ca="1" si="9"/>
        <v>-0.15306122448979592</v>
      </c>
      <c r="R10" s="2">
        <f t="shared" ca="1" si="10"/>
        <v>-0.14285714285714285</v>
      </c>
      <c r="S10" s="2">
        <f t="shared" ca="1" si="11"/>
        <v>5.1020408163265307E-2</v>
      </c>
      <c r="T10" s="8">
        <f t="shared" ca="1" si="12"/>
        <v>0.40816326530612246</v>
      </c>
      <c r="U10" s="8"/>
      <c r="V10" s="2">
        <v>0.12755102040816327</v>
      </c>
      <c r="W10" s="2">
        <v>0.25</v>
      </c>
      <c r="X10" s="2">
        <v>0.10969387755102041</v>
      </c>
      <c r="Y10" s="2">
        <v>-0.10969387755102041</v>
      </c>
      <c r="Z10" s="2">
        <v>-0.15816326530612246</v>
      </c>
      <c r="AA10" s="2">
        <v>-0.20918367346938777</v>
      </c>
      <c r="AB10" s="2">
        <v>3.5714285714285712E-2</v>
      </c>
      <c r="AC10" s="2">
        <v>0.37755102040816324</v>
      </c>
      <c r="AE10" s="8">
        <f t="shared" ca="1" si="3"/>
        <v>3.0612244897959218E-2</v>
      </c>
    </row>
    <row r="11" spans="1:31" x14ac:dyDescent="0.2">
      <c r="A11" s="6" t="s">
        <v>7436</v>
      </c>
      <c r="B11" t="str">
        <f t="shared" ca="1" si="0"/>
        <v>3. And how important do you expect the following will be for you in the coming year? [Digital repositories]</v>
      </c>
      <c r="D11">
        <f t="shared" ca="1" si="4"/>
        <v>40</v>
      </c>
      <c r="E11">
        <f t="shared" ca="1" si="4"/>
        <v>40</v>
      </c>
      <c r="F11">
        <f t="shared" ca="1" si="4"/>
        <v>53</v>
      </c>
      <c r="G11">
        <f t="shared" ca="1" si="4"/>
        <v>34</v>
      </c>
      <c r="H11">
        <f t="shared" ca="1" si="4"/>
        <v>20</v>
      </c>
      <c r="I11">
        <f t="shared" ca="1" si="4"/>
        <v>9</v>
      </c>
      <c r="J11">
        <f t="shared" ca="1" si="1"/>
        <v>196</v>
      </c>
      <c r="L11" t="str">
        <f t="shared" ca="1" si="2"/>
        <v>Digital repositories</v>
      </c>
      <c r="M11" s="2">
        <f t="shared" ca="1" si="5"/>
        <v>0.20408163265306123</v>
      </c>
      <c r="N11" s="2">
        <f t="shared" ca="1" si="6"/>
        <v>0.20408163265306123</v>
      </c>
      <c r="O11" s="2">
        <f t="shared" ca="1" si="7"/>
        <v>0.13520408163265307</v>
      </c>
      <c r="P11" s="2">
        <f t="shared" ca="1" si="8"/>
        <v>-0.13520408163265307</v>
      </c>
      <c r="Q11" s="2">
        <f t="shared" ca="1" si="9"/>
        <v>-0.17346938775510204</v>
      </c>
      <c r="R11" s="2">
        <f t="shared" ca="1" si="10"/>
        <v>-0.10204081632653061</v>
      </c>
      <c r="S11" s="2">
        <f t="shared" ca="1" si="11"/>
        <v>4.5918367346938778E-2</v>
      </c>
      <c r="T11" s="8">
        <f t="shared" ca="1" si="12"/>
        <v>0.40816326530612246</v>
      </c>
      <c r="U11" s="8"/>
      <c r="V11" s="2">
        <v>0.16326530612244897</v>
      </c>
      <c r="W11" s="2">
        <v>0.1683673469387755</v>
      </c>
      <c r="X11" s="2">
        <v>0.11989795918367346</v>
      </c>
      <c r="Y11" s="2">
        <v>-0.11989795918367346</v>
      </c>
      <c r="Z11" s="2">
        <v>-0.21428571428571427</v>
      </c>
      <c r="AA11" s="2">
        <v>-0.18367346938775511</v>
      </c>
      <c r="AB11" s="2">
        <v>3.0612244897959183E-2</v>
      </c>
      <c r="AC11" s="2">
        <v>0.33163265306122447</v>
      </c>
      <c r="AE11" s="8">
        <f t="shared" ca="1" si="3"/>
        <v>7.6530612244897989E-2</v>
      </c>
    </row>
    <row r="12" spans="1:31" x14ac:dyDescent="0.2">
      <c r="A12" s="6" t="s">
        <v>7430</v>
      </c>
      <c r="B12" t="str">
        <f t="shared" ca="1" si="0"/>
        <v>3. And how important do you expect the following will be for you in the coming year? [ePortfolios]</v>
      </c>
      <c r="D12">
        <f t="shared" ca="1" si="4"/>
        <v>37</v>
      </c>
      <c r="E12">
        <f t="shared" ca="1" si="4"/>
        <v>48</v>
      </c>
      <c r="F12">
        <f t="shared" ca="1" si="4"/>
        <v>49</v>
      </c>
      <c r="G12">
        <f t="shared" ca="1" si="4"/>
        <v>32</v>
      </c>
      <c r="H12">
        <f t="shared" ca="1" si="4"/>
        <v>25</v>
      </c>
      <c r="I12">
        <f t="shared" ca="1" si="4"/>
        <v>5</v>
      </c>
      <c r="J12">
        <f t="shared" ca="1" si="1"/>
        <v>196</v>
      </c>
      <c r="L12" t="str">
        <f t="shared" ca="1" si="2"/>
        <v>ePortfolios</v>
      </c>
      <c r="M12" s="2">
        <f t="shared" ca="1" si="5"/>
        <v>0.18877551020408162</v>
      </c>
      <c r="N12" s="2">
        <f t="shared" ca="1" si="6"/>
        <v>0.24489795918367346</v>
      </c>
      <c r="O12" s="2">
        <f t="shared" ca="1" si="7"/>
        <v>0.125</v>
      </c>
      <c r="P12" s="2">
        <f t="shared" ca="1" si="8"/>
        <v>-0.125</v>
      </c>
      <c r="Q12" s="2">
        <f t="shared" ca="1" si="9"/>
        <v>-0.16326530612244897</v>
      </c>
      <c r="R12" s="2">
        <f t="shared" ca="1" si="10"/>
        <v>-0.12755102040816327</v>
      </c>
      <c r="S12" s="2">
        <f t="shared" ca="1" si="11"/>
        <v>2.5510204081632654E-2</v>
      </c>
      <c r="T12" s="8">
        <f t="shared" ca="1" si="12"/>
        <v>0.43367346938775508</v>
      </c>
      <c r="U12" s="8"/>
      <c r="V12" s="2">
        <v>0.16326530612244897</v>
      </c>
      <c r="W12" s="2">
        <v>0.18877551020408162</v>
      </c>
      <c r="X12" s="2">
        <v>0.10969387755102041</v>
      </c>
      <c r="Y12" s="2">
        <v>-0.10969387755102041</v>
      </c>
      <c r="Z12" s="2">
        <v>-0.21938775510204081</v>
      </c>
      <c r="AA12" s="2">
        <v>-0.18877551020408162</v>
      </c>
      <c r="AB12" s="2">
        <v>2.0408163265306121E-2</v>
      </c>
      <c r="AC12" s="2">
        <v>0.35204081632653061</v>
      </c>
      <c r="AE12" s="8">
        <f t="shared" ca="1" si="3"/>
        <v>8.1632653061224469E-2</v>
      </c>
    </row>
    <row r="13" spans="1:31" x14ac:dyDescent="0.2">
      <c r="A13" s="6" t="s">
        <v>7443</v>
      </c>
      <c r="B13" t="str">
        <f t="shared" ca="1" si="0"/>
        <v>3. And how important do you expect the following will be for you in the coming year? [Blogs]</v>
      </c>
      <c r="D13">
        <f t="shared" ca="1" si="4"/>
        <v>35</v>
      </c>
      <c r="E13">
        <f t="shared" ca="1" si="4"/>
        <v>55</v>
      </c>
      <c r="F13">
        <f t="shared" ca="1" si="4"/>
        <v>48</v>
      </c>
      <c r="G13">
        <f t="shared" ca="1" si="4"/>
        <v>33</v>
      </c>
      <c r="H13">
        <f t="shared" ca="1" si="4"/>
        <v>20</v>
      </c>
      <c r="I13">
        <f t="shared" ca="1" si="4"/>
        <v>5</v>
      </c>
      <c r="J13">
        <f t="shared" ca="1" si="1"/>
        <v>196</v>
      </c>
      <c r="L13" t="str">
        <f t="shared" ca="1" si="2"/>
        <v>Blogs</v>
      </c>
      <c r="M13" s="2">
        <f t="shared" ca="1" si="5"/>
        <v>0.17857142857142858</v>
      </c>
      <c r="N13" s="2">
        <f t="shared" ca="1" si="6"/>
        <v>0.28061224489795916</v>
      </c>
      <c r="O13" s="2">
        <f t="shared" ca="1" si="7"/>
        <v>0.12244897959183673</v>
      </c>
      <c r="P13" s="2">
        <f t="shared" ca="1" si="8"/>
        <v>-0.12244897959183673</v>
      </c>
      <c r="Q13" s="2">
        <f t="shared" ca="1" si="9"/>
        <v>-0.1683673469387755</v>
      </c>
      <c r="R13" s="2">
        <f t="shared" ca="1" si="10"/>
        <v>-0.10204081632653061</v>
      </c>
      <c r="S13" s="2">
        <f t="shared" ca="1" si="11"/>
        <v>2.5510204081632654E-2</v>
      </c>
      <c r="T13" s="8">
        <f t="shared" ca="1" si="12"/>
        <v>0.45918367346938771</v>
      </c>
      <c r="U13" s="8"/>
      <c r="V13" s="2">
        <v>0.1683673469387755</v>
      </c>
      <c r="W13" s="2">
        <v>0.26530612244897961</v>
      </c>
      <c r="X13" s="2">
        <v>0.13010204081632654</v>
      </c>
      <c r="Y13" s="2">
        <v>-0.13010204081632654</v>
      </c>
      <c r="Z13" s="2">
        <v>-0.17346938775510204</v>
      </c>
      <c r="AA13" s="2">
        <v>-0.11224489795918367</v>
      </c>
      <c r="AB13" s="2">
        <v>2.0408163265306121E-2</v>
      </c>
      <c r="AC13" s="2">
        <v>0.43367346938775508</v>
      </c>
      <c r="AE13" s="8">
        <f t="shared" ca="1" si="3"/>
        <v>2.5510204081632626E-2</v>
      </c>
    </row>
    <row r="14" spans="1:31" x14ac:dyDescent="0.2">
      <c r="A14" s="6" t="s">
        <v>7433</v>
      </c>
      <c r="B14" t="str">
        <f t="shared" ca="1" si="0"/>
        <v>3. And how important do you expect the following will be for you in the coming year? [Lecture capture tools]</v>
      </c>
      <c r="D14">
        <f t="shared" ca="1" si="4"/>
        <v>51</v>
      </c>
      <c r="E14">
        <f t="shared" ca="1" si="4"/>
        <v>41</v>
      </c>
      <c r="F14">
        <f t="shared" ca="1" si="4"/>
        <v>36</v>
      </c>
      <c r="G14">
        <f t="shared" ca="1" si="4"/>
        <v>28</v>
      </c>
      <c r="H14">
        <f t="shared" ca="1" si="4"/>
        <v>36</v>
      </c>
      <c r="I14">
        <f t="shared" ca="1" si="4"/>
        <v>4</v>
      </c>
      <c r="J14">
        <f t="shared" ca="1" si="1"/>
        <v>196</v>
      </c>
      <c r="L14" t="str">
        <f t="shared" ca="1" si="2"/>
        <v>Lecture capture tools</v>
      </c>
      <c r="M14" s="2">
        <f t="shared" ca="1" si="5"/>
        <v>0.26020408163265307</v>
      </c>
      <c r="N14" s="2">
        <f t="shared" ca="1" si="6"/>
        <v>0.20918367346938777</v>
      </c>
      <c r="O14" s="2">
        <f t="shared" ca="1" si="7"/>
        <v>9.1836734693877556E-2</v>
      </c>
      <c r="P14" s="2">
        <f t="shared" ca="1" si="8"/>
        <v>-9.1836734693877556E-2</v>
      </c>
      <c r="Q14" s="2">
        <f t="shared" ca="1" si="9"/>
        <v>-0.14285714285714285</v>
      </c>
      <c r="R14" s="2">
        <f t="shared" ca="1" si="10"/>
        <v>-0.18367346938775511</v>
      </c>
      <c r="S14" s="2">
        <f t="shared" ca="1" si="11"/>
        <v>2.0408163265306121E-2</v>
      </c>
      <c r="T14" s="8">
        <f t="shared" ca="1" si="12"/>
        <v>0.46938775510204084</v>
      </c>
      <c r="U14" s="8"/>
      <c r="V14" s="2">
        <v>0.23469387755102042</v>
      </c>
      <c r="W14" s="2">
        <v>0.16326530612244897</v>
      </c>
      <c r="X14" s="2">
        <v>8.673469387755102E-2</v>
      </c>
      <c r="Y14" s="2">
        <v>-8.673469387755102E-2</v>
      </c>
      <c r="Z14" s="2">
        <v>-0.19387755102040816</v>
      </c>
      <c r="AA14" s="2">
        <v>-0.20408163265306123</v>
      </c>
      <c r="AB14" s="2">
        <v>3.0612244897959183E-2</v>
      </c>
      <c r="AC14" s="2">
        <v>0.39795918367346939</v>
      </c>
      <c r="AE14" s="8">
        <f t="shared" ca="1" si="3"/>
        <v>7.1428571428571452E-2</v>
      </c>
    </row>
    <row r="15" spans="1:31" x14ac:dyDescent="0.2">
      <c r="A15" s="6" t="s">
        <v>7435</v>
      </c>
      <c r="B15" t="str">
        <f t="shared" ca="1" si="0"/>
        <v>3. And how important do you expect the following will be for you in the coming year? [Screencasting]</v>
      </c>
      <c r="D15">
        <f t="shared" ca="1" si="4"/>
        <v>47</v>
      </c>
      <c r="E15">
        <f t="shared" ca="1" si="4"/>
        <v>55</v>
      </c>
      <c r="F15">
        <f t="shared" ca="1" si="4"/>
        <v>43</v>
      </c>
      <c r="G15">
        <f t="shared" ca="1" si="4"/>
        <v>25</v>
      </c>
      <c r="H15">
        <f t="shared" ca="1" si="4"/>
        <v>20</v>
      </c>
      <c r="I15">
        <f t="shared" ca="1" si="4"/>
        <v>6</v>
      </c>
      <c r="J15">
        <f t="shared" ca="1" si="1"/>
        <v>196</v>
      </c>
      <c r="L15" t="str">
        <f t="shared" ca="1" si="2"/>
        <v>Screencasting</v>
      </c>
      <c r="M15" s="2">
        <f t="shared" ca="1" si="5"/>
        <v>0.23979591836734693</v>
      </c>
      <c r="N15" s="2">
        <f t="shared" ca="1" si="6"/>
        <v>0.28061224489795916</v>
      </c>
      <c r="O15" s="2">
        <f t="shared" ca="1" si="7"/>
        <v>0.10969387755102041</v>
      </c>
      <c r="P15" s="2">
        <f t="shared" ca="1" si="8"/>
        <v>-0.10969387755102041</v>
      </c>
      <c r="Q15" s="2">
        <f t="shared" ca="1" si="9"/>
        <v>-0.12755102040816327</v>
      </c>
      <c r="R15" s="2">
        <f t="shared" ca="1" si="10"/>
        <v>-0.10204081632653061</v>
      </c>
      <c r="S15" s="2">
        <f t="shared" ca="1" si="11"/>
        <v>3.0612244897959183E-2</v>
      </c>
      <c r="T15" s="8">
        <f t="shared" ca="1" si="12"/>
        <v>0.52040816326530615</v>
      </c>
      <c r="U15" s="8"/>
      <c r="V15" s="2">
        <v>0.16326530612244897</v>
      </c>
      <c r="W15" s="2">
        <v>0.29081632653061223</v>
      </c>
      <c r="X15" s="2">
        <v>0.13010204081632654</v>
      </c>
      <c r="Y15" s="2">
        <v>-0.13010204081632654</v>
      </c>
      <c r="Z15" s="2">
        <v>-0.14795918367346939</v>
      </c>
      <c r="AA15" s="2">
        <v>-0.10714285714285714</v>
      </c>
      <c r="AB15" s="2">
        <v>3.0612244897959183E-2</v>
      </c>
      <c r="AC15" s="2">
        <v>0.45408163265306123</v>
      </c>
      <c r="AE15" s="8">
        <f t="shared" ca="1" si="3"/>
        <v>6.6326530612244916E-2</v>
      </c>
    </row>
    <row r="16" spans="1:31" ht="12.75" customHeight="1" x14ac:dyDescent="0.25">
      <c r="A16" s="32" t="s">
        <v>7403</v>
      </c>
      <c r="B16" s="32" t="str">
        <f t="shared" ca="1" si="0"/>
        <v>1. How important have the following been to your work over the past year? [Plagiarism detection ]</v>
      </c>
      <c r="C16" s="32"/>
      <c r="D16" s="32"/>
      <c r="E16" s="32"/>
      <c r="F16" s="32"/>
      <c r="G16" s="32"/>
      <c r="H16" s="32"/>
      <c r="I16" s="32"/>
      <c r="J16" s="32">
        <f t="shared" si="1"/>
        <v>0</v>
      </c>
      <c r="K16" s="32"/>
      <c r="L16" s="32" t="str">
        <f t="shared" ca="1" si="2"/>
        <v xml:space="preserve">Plagiarism detection </v>
      </c>
      <c r="M16" s="33"/>
      <c r="N16" s="33"/>
      <c r="O16" s="33"/>
      <c r="P16" s="33"/>
      <c r="Q16" s="33"/>
      <c r="R16" s="33"/>
      <c r="S16" s="33"/>
      <c r="T16" s="33"/>
      <c r="U16" s="8"/>
      <c r="V16" s="2">
        <v>0.31122448979591838</v>
      </c>
      <c r="W16" s="2">
        <v>0.21938775510204081</v>
      </c>
      <c r="X16" s="2">
        <v>5.6122448979591837E-2</v>
      </c>
      <c r="Y16" s="2">
        <v>-5.6122448979591837E-2</v>
      </c>
      <c r="Z16" s="2">
        <v>-0.13775510204081631</v>
      </c>
      <c r="AA16" s="2">
        <v>-0.18877551020408162</v>
      </c>
      <c r="AB16" s="2">
        <v>3.0612244897959183E-2</v>
      </c>
      <c r="AC16" s="2">
        <v>0.53061224489795922</v>
      </c>
      <c r="AE16" s="8">
        <f t="shared" si="3"/>
        <v>-0.53061224489795922</v>
      </c>
    </row>
    <row r="17" spans="1:31" ht="15" customHeight="1" x14ac:dyDescent="0.2">
      <c r="A17" s="6" t="s">
        <v>7442</v>
      </c>
      <c r="B17" t="str">
        <f t="shared" ca="1" si="0"/>
        <v>3. And how important do you expect the following will be for you in the coming year? [Collaborative tools (e.g.  Google Apps or Office365)]</v>
      </c>
      <c r="D17">
        <f t="shared" ref="D17:I23" ca="1" si="13">COUNTIF(INDIRECT($A$1&amp;$A17&amp;":"&amp;$A17),D$2)</f>
        <v>65</v>
      </c>
      <c r="E17">
        <f t="shared" ca="1" si="13"/>
        <v>46</v>
      </c>
      <c r="F17">
        <f t="shared" ca="1" si="13"/>
        <v>41</v>
      </c>
      <c r="G17">
        <f t="shared" ca="1" si="13"/>
        <v>20</v>
      </c>
      <c r="H17">
        <f t="shared" ca="1" si="13"/>
        <v>14</v>
      </c>
      <c r="I17">
        <f t="shared" ca="1" si="13"/>
        <v>10</v>
      </c>
      <c r="J17">
        <f t="shared" ca="1" si="1"/>
        <v>196</v>
      </c>
      <c r="L17" t="str">
        <f t="shared" ca="1" si="2"/>
        <v>Collaborative tools (e.g.  Google Apps or Office365)</v>
      </c>
      <c r="M17" s="2">
        <f t="shared" ref="M17:N23" ca="1" si="14">D17/$J17</f>
        <v>0.33163265306122447</v>
      </c>
      <c r="N17" s="2">
        <f t="shared" ca="1" si="14"/>
        <v>0.23469387755102042</v>
      </c>
      <c r="O17" s="2">
        <f t="shared" ref="O17:O23" ca="1" si="15">F17/$J17/2</f>
        <v>0.10459183673469388</v>
      </c>
      <c r="P17" s="2">
        <f t="shared" ref="P17:P23" ca="1" si="16">-O17</f>
        <v>-0.10459183673469388</v>
      </c>
      <c r="Q17" s="2">
        <f t="shared" ref="Q17:R23" ca="1" si="17">-G17/$J17</f>
        <v>-0.10204081632653061</v>
      </c>
      <c r="R17" s="2">
        <f t="shared" ca="1" si="17"/>
        <v>-7.1428571428571425E-2</v>
      </c>
      <c r="S17" s="2">
        <f t="shared" ref="S17:S23" ca="1" si="18">I17/$J17</f>
        <v>5.1020408163265307E-2</v>
      </c>
      <c r="T17" s="8">
        <f t="shared" ref="T17:T23" ca="1" si="19">M17+N17</f>
        <v>0.56632653061224492</v>
      </c>
      <c r="U17" s="8"/>
      <c r="V17" s="2">
        <v>0.29591836734693877</v>
      </c>
      <c r="W17" s="2">
        <v>0.22448979591836735</v>
      </c>
      <c r="X17" s="2">
        <v>0.125</v>
      </c>
      <c r="Y17" s="2">
        <v>-0.125</v>
      </c>
      <c r="Z17" s="2">
        <v>-0.12244897959183673</v>
      </c>
      <c r="AA17" s="2">
        <v>-9.1836734693877556E-2</v>
      </c>
      <c r="AB17" s="2">
        <v>1.5306122448979591E-2</v>
      </c>
      <c r="AC17" s="2">
        <v>0.52040816326530615</v>
      </c>
      <c r="AE17" s="8">
        <f t="shared" ca="1" si="3"/>
        <v>4.5918367346938771E-2</v>
      </c>
    </row>
    <row r="18" spans="1:31" x14ac:dyDescent="0.2">
      <c r="A18" s="6" t="s">
        <v>7440</v>
      </c>
      <c r="B18" t="str">
        <f t="shared" ca="1" si="0"/>
        <v>3. And how important do you expect the following will be for you in the coming year? [Social networking (e.g. Twitter, Facebook Google+)]</v>
      </c>
      <c r="D18">
        <f t="shared" ca="1" si="13"/>
        <v>58</v>
      </c>
      <c r="E18">
        <f t="shared" ca="1" si="13"/>
        <v>53</v>
      </c>
      <c r="F18">
        <f t="shared" ca="1" si="13"/>
        <v>40</v>
      </c>
      <c r="G18">
        <f t="shared" ca="1" si="13"/>
        <v>26</v>
      </c>
      <c r="H18">
        <f t="shared" ca="1" si="13"/>
        <v>14</v>
      </c>
      <c r="I18">
        <f t="shared" ca="1" si="13"/>
        <v>5</v>
      </c>
      <c r="J18">
        <f t="shared" ca="1" si="1"/>
        <v>196</v>
      </c>
      <c r="L18" t="str">
        <f t="shared" ca="1" si="2"/>
        <v>Social networking (e.g. Twitter, Facebook Google+)</v>
      </c>
      <c r="M18" s="2">
        <f t="shared" ca="1" si="14"/>
        <v>0.29591836734693877</v>
      </c>
      <c r="N18" s="2">
        <f t="shared" ca="1" si="14"/>
        <v>0.27040816326530615</v>
      </c>
      <c r="O18" s="2">
        <f t="shared" ca="1" si="15"/>
        <v>0.10204081632653061</v>
      </c>
      <c r="P18" s="2">
        <f t="shared" ca="1" si="16"/>
        <v>-0.10204081632653061</v>
      </c>
      <c r="Q18" s="2">
        <f t="shared" ca="1" si="17"/>
        <v>-0.1326530612244898</v>
      </c>
      <c r="R18" s="2">
        <f t="shared" ca="1" si="17"/>
        <v>-7.1428571428571425E-2</v>
      </c>
      <c r="S18" s="2">
        <f t="shared" ca="1" si="18"/>
        <v>2.5510204081632654E-2</v>
      </c>
      <c r="T18" s="8">
        <f t="shared" ca="1" si="19"/>
        <v>0.56632653061224492</v>
      </c>
      <c r="U18" s="8"/>
      <c r="V18" s="2">
        <v>0.29591836734693877</v>
      </c>
      <c r="W18" s="2">
        <v>0.23469387755102042</v>
      </c>
      <c r="X18" s="2">
        <v>0.10714285714285714</v>
      </c>
      <c r="Y18" s="2">
        <v>-0.10714285714285714</v>
      </c>
      <c r="Z18" s="2">
        <v>-0.14795918367346939</v>
      </c>
      <c r="AA18" s="2">
        <v>-8.673469387755102E-2</v>
      </c>
      <c r="AB18" s="2">
        <v>2.0408163265306121E-2</v>
      </c>
      <c r="AC18" s="2">
        <v>0.53061224489795922</v>
      </c>
      <c r="AE18" s="8">
        <f t="shared" ca="1" si="3"/>
        <v>3.5714285714285698E-2</v>
      </c>
    </row>
    <row r="19" spans="1:31" ht="15" customHeight="1" x14ac:dyDescent="0.2">
      <c r="A19" s="6" t="s">
        <v>7438</v>
      </c>
      <c r="B19" t="str">
        <f t="shared" ca="1" si="0"/>
        <v>3. And how important do you expect the following will be for you in the coming year? [Data and Analytics (incl Learning analytics)]</v>
      </c>
      <c r="D19">
        <f t="shared" ca="1" si="13"/>
        <v>51</v>
      </c>
      <c r="E19">
        <f t="shared" ca="1" si="13"/>
        <v>62</v>
      </c>
      <c r="F19">
        <f t="shared" ca="1" si="13"/>
        <v>36</v>
      </c>
      <c r="G19">
        <f t="shared" ca="1" si="13"/>
        <v>23</v>
      </c>
      <c r="H19">
        <f t="shared" ca="1" si="13"/>
        <v>18</v>
      </c>
      <c r="I19">
        <f t="shared" ca="1" si="13"/>
        <v>6</v>
      </c>
      <c r="J19">
        <f t="shared" ca="1" si="1"/>
        <v>196</v>
      </c>
      <c r="L19" t="str">
        <f t="shared" ca="1" si="2"/>
        <v>Data and Analytics (incl Learning analytics)</v>
      </c>
      <c r="M19" s="2">
        <f t="shared" ca="1" si="14"/>
        <v>0.26020408163265307</v>
      </c>
      <c r="N19" s="2">
        <f t="shared" ca="1" si="14"/>
        <v>0.31632653061224492</v>
      </c>
      <c r="O19" s="2">
        <f t="shared" ca="1" si="15"/>
        <v>9.1836734693877556E-2</v>
      </c>
      <c r="P19" s="2">
        <f t="shared" ca="1" si="16"/>
        <v>-9.1836734693877556E-2</v>
      </c>
      <c r="Q19" s="2">
        <f t="shared" ca="1" si="17"/>
        <v>-0.11734693877551021</v>
      </c>
      <c r="R19" s="2">
        <f t="shared" ca="1" si="17"/>
        <v>-9.1836734693877556E-2</v>
      </c>
      <c r="S19" s="2">
        <f t="shared" ca="1" si="18"/>
        <v>3.0612244897959183E-2</v>
      </c>
      <c r="T19" s="8">
        <f t="shared" ca="1" si="19"/>
        <v>0.57653061224489799</v>
      </c>
      <c r="U19" s="8"/>
      <c r="V19" s="2">
        <v>0.15306122448979592</v>
      </c>
      <c r="W19" s="2">
        <v>0.25</v>
      </c>
      <c r="X19" s="2">
        <v>0.13010204081632654</v>
      </c>
      <c r="Y19" s="2">
        <v>-0.13010204081632654</v>
      </c>
      <c r="Z19" s="2">
        <v>-0.15816326530612246</v>
      </c>
      <c r="AA19" s="2">
        <v>-0.14285714285714285</v>
      </c>
      <c r="AB19" s="2">
        <v>3.5714285714285712E-2</v>
      </c>
      <c r="AC19" s="2">
        <v>0.40306122448979592</v>
      </c>
      <c r="AE19" s="8">
        <f t="shared" ca="1" si="3"/>
        <v>0.17346938775510207</v>
      </c>
    </row>
    <row r="20" spans="1:31" x14ac:dyDescent="0.2">
      <c r="A20" s="6" t="s">
        <v>7441</v>
      </c>
      <c r="B20" t="str">
        <f t="shared" ca="1" si="0"/>
        <v>3. And how important do you expect the following will be for you in the coming year? [Web conferencing/virtual classroom software]</v>
      </c>
      <c r="D20">
        <f t="shared" ca="1" si="13"/>
        <v>62</v>
      </c>
      <c r="E20">
        <f t="shared" ca="1" si="13"/>
        <v>54</v>
      </c>
      <c r="F20">
        <f t="shared" ca="1" si="13"/>
        <v>44</v>
      </c>
      <c r="G20">
        <f t="shared" ca="1" si="13"/>
        <v>20</v>
      </c>
      <c r="H20">
        <f t="shared" ca="1" si="13"/>
        <v>11</v>
      </c>
      <c r="I20">
        <f t="shared" ca="1" si="13"/>
        <v>5</v>
      </c>
      <c r="J20">
        <f t="shared" ca="1" si="1"/>
        <v>196</v>
      </c>
      <c r="L20" t="str">
        <f t="shared" ca="1" si="2"/>
        <v>Web conferencing/virtual classroom software</v>
      </c>
      <c r="M20" s="2">
        <f t="shared" ca="1" si="14"/>
        <v>0.31632653061224492</v>
      </c>
      <c r="N20" s="2">
        <f t="shared" ca="1" si="14"/>
        <v>0.27551020408163263</v>
      </c>
      <c r="O20" s="2">
        <f t="shared" ca="1" si="15"/>
        <v>0.11224489795918367</v>
      </c>
      <c r="P20" s="2">
        <f t="shared" ca="1" si="16"/>
        <v>-0.11224489795918367</v>
      </c>
      <c r="Q20" s="2">
        <f t="shared" ca="1" si="17"/>
        <v>-0.10204081632653061</v>
      </c>
      <c r="R20" s="2">
        <f t="shared" ca="1" si="17"/>
        <v>-5.6122448979591837E-2</v>
      </c>
      <c r="S20" s="2">
        <f t="shared" ca="1" si="18"/>
        <v>2.5510204081632654E-2</v>
      </c>
      <c r="T20" s="8">
        <f t="shared" ca="1" si="19"/>
        <v>0.59183673469387754</v>
      </c>
      <c r="U20" s="8"/>
      <c r="V20" s="2">
        <v>0.23469387755102042</v>
      </c>
      <c r="W20" s="2">
        <v>0.32653061224489793</v>
      </c>
      <c r="X20" s="2">
        <v>0.11734693877551021</v>
      </c>
      <c r="Y20" s="2">
        <v>-0.11734693877551021</v>
      </c>
      <c r="Z20" s="2">
        <v>-0.11734693877551021</v>
      </c>
      <c r="AA20" s="2">
        <v>-7.1428571428571425E-2</v>
      </c>
      <c r="AB20" s="2">
        <v>1.5306122448979591E-2</v>
      </c>
      <c r="AC20" s="2">
        <v>0.56122448979591832</v>
      </c>
      <c r="AE20" s="8">
        <f t="shared" ca="1" si="3"/>
        <v>3.0612244897959218E-2</v>
      </c>
    </row>
    <row r="21" spans="1:31" x14ac:dyDescent="0.2">
      <c r="A21" s="6" t="s">
        <v>7434</v>
      </c>
      <c r="B21" t="str">
        <f t="shared" ca="1" si="0"/>
        <v>3. And how important do you expect the following will be for you in the coming year? [Media production (e.g. podcasting, video interviews)]</v>
      </c>
      <c r="D21">
        <f t="shared" ca="1" si="13"/>
        <v>60</v>
      </c>
      <c r="E21">
        <f t="shared" ca="1" si="13"/>
        <v>57</v>
      </c>
      <c r="F21">
        <f t="shared" ca="1" si="13"/>
        <v>44</v>
      </c>
      <c r="G21">
        <f t="shared" ca="1" si="13"/>
        <v>17</v>
      </c>
      <c r="H21">
        <f t="shared" ca="1" si="13"/>
        <v>14</v>
      </c>
      <c r="I21">
        <f t="shared" ca="1" si="13"/>
        <v>4</v>
      </c>
      <c r="J21">
        <f t="shared" ca="1" si="1"/>
        <v>196</v>
      </c>
      <c r="L21" t="str">
        <f t="shared" ca="1" si="2"/>
        <v>Media production (e.g. podcasting, video interviews)</v>
      </c>
      <c r="M21" s="2">
        <f t="shared" ca="1" si="14"/>
        <v>0.30612244897959184</v>
      </c>
      <c r="N21" s="2">
        <f t="shared" ca="1" si="14"/>
        <v>0.29081632653061223</v>
      </c>
      <c r="O21" s="2">
        <f t="shared" ca="1" si="15"/>
        <v>0.11224489795918367</v>
      </c>
      <c r="P21" s="2">
        <f t="shared" ca="1" si="16"/>
        <v>-0.11224489795918367</v>
      </c>
      <c r="Q21" s="2">
        <f t="shared" ca="1" si="17"/>
        <v>-8.673469387755102E-2</v>
      </c>
      <c r="R21" s="2">
        <f t="shared" ca="1" si="17"/>
        <v>-7.1428571428571425E-2</v>
      </c>
      <c r="S21" s="2">
        <f t="shared" ca="1" si="18"/>
        <v>2.0408163265306121E-2</v>
      </c>
      <c r="T21" s="8">
        <f t="shared" ca="1" si="19"/>
        <v>0.59693877551020402</v>
      </c>
      <c r="U21" s="8"/>
      <c r="V21" s="2">
        <v>0.23979591836734693</v>
      </c>
      <c r="W21" s="2">
        <v>0.2857142857142857</v>
      </c>
      <c r="X21" s="2">
        <v>0.10459183673469388</v>
      </c>
      <c r="Y21" s="2">
        <v>-0.10459183673469388</v>
      </c>
      <c r="Z21" s="2">
        <v>-0.18367346938775511</v>
      </c>
      <c r="AA21" s="2">
        <v>-6.6326530612244902E-2</v>
      </c>
      <c r="AB21" s="2">
        <v>1.5306122448979591E-2</v>
      </c>
      <c r="AC21" s="2">
        <v>0.52551020408163263</v>
      </c>
      <c r="AE21" s="8">
        <f t="shared" ca="1" si="3"/>
        <v>7.1428571428571397E-2</v>
      </c>
    </row>
    <row r="22" spans="1:31" x14ac:dyDescent="0.2">
      <c r="A22" s="6" t="s">
        <v>7429</v>
      </c>
      <c r="B22" t="str">
        <f t="shared" ca="1" si="0"/>
        <v>3. And how important do you expect the following will be for you in the coming year? [Electronic assessment, submission &amp; feedback tools]</v>
      </c>
      <c r="D22">
        <f t="shared" ca="1" si="13"/>
        <v>104</v>
      </c>
      <c r="E22">
        <f t="shared" ca="1" si="13"/>
        <v>38</v>
      </c>
      <c r="F22">
        <f t="shared" ca="1" si="13"/>
        <v>31</v>
      </c>
      <c r="G22">
        <f t="shared" ca="1" si="13"/>
        <v>5</v>
      </c>
      <c r="H22">
        <f t="shared" ca="1" si="13"/>
        <v>16</v>
      </c>
      <c r="I22">
        <f t="shared" ca="1" si="13"/>
        <v>2</v>
      </c>
      <c r="J22">
        <f t="shared" ca="1" si="1"/>
        <v>196</v>
      </c>
      <c r="L22" t="str">
        <f t="shared" ca="1" si="2"/>
        <v>Electronic assessment, submission &amp; feedback tools</v>
      </c>
      <c r="M22" s="2">
        <f t="shared" ca="1" si="14"/>
        <v>0.53061224489795922</v>
      </c>
      <c r="N22" s="2">
        <f t="shared" ca="1" si="14"/>
        <v>0.19387755102040816</v>
      </c>
      <c r="O22" s="2">
        <f t="shared" ca="1" si="15"/>
        <v>7.9081632653061229E-2</v>
      </c>
      <c r="P22" s="2">
        <f t="shared" ca="1" si="16"/>
        <v>-7.9081632653061229E-2</v>
      </c>
      <c r="Q22" s="2">
        <f t="shared" ca="1" si="17"/>
        <v>-2.5510204081632654E-2</v>
      </c>
      <c r="R22" s="2">
        <f t="shared" ca="1" si="17"/>
        <v>-8.1632653061224483E-2</v>
      </c>
      <c r="S22" s="2">
        <f t="shared" ca="1" si="18"/>
        <v>1.020408163265306E-2</v>
      </c>
      <c r="T22" s="8">
        <f t="shared" ca="1" si="19"/>
        <v>0.72448979591836737</v>
      </c>
      <c r="U22" s="8"/>
      <c r="V22" s="2">
        <v>0.48979591836734693</v>
      </c>
      <c r="W22" s="2">
        <v>0.20408163265306123</v>
      </c>
      <c r="X22" s="2">
        <v>7.3979591836734693E-2</v>
      </c>
      <c r="Y22" s="2">
        <v>-7.3979591836734693E-2</v>
      </c>
      <c r="Z22" s="2">
        <v>-4.0816326530612242E-2</v>
      </c>
      <c r="AA22" s="2">
        <v>-0.10204081632653061</v>
      </c>
      <c r="AB22" s="2">
        <v>1.5306122448979591E-2</v>
      </c>
      <c r="AC22" s="2">
        <v>0.69387755102040816</v>
      </c>
      <c r="AE22" s="8">
        <f t="shared" ca="1" si="3"/>
        <v>3.0612244897959218E-2</v>
      </c>
    </row>
    <row r="23" spans="1:31" x14ac:dyDescent="0.2">
      <c r="A23" s="6" t="s">
        <v>7432</v>
      </c>
      <c r="B23" t="str">
        <f t="shared" ca="1" si="0"/>
        <v>3. And how important do you expect the following will be for you in the coming year? [Content Management Systems and VLEs]</v>
      </c>
      <c r="D23">
        <f t="shared" ca="1" si="13"/>
        <v>110</v>
      </c>
      <c r="E23">
        <f t="shared" ca="1" si="13"/>
        <v>44</v>
      </c>
      <c r="F23">
        <f t="shared" ca="1" si="13"/>
        <v>25</v>
      </c>
      <c r="G23">
        <f t="shared" ca="1" si="13"/>
        <v>12</v>
      </c>
      <c r="H23">
        <f t="shared" ca="1" si="13"/>
        <v>2</v>
      </c>
      <c r="I23">
        <f t="shared" ca="1" si="13"/>
        <v>3</v>
      </c>
      <c r="J23">
        <f t="shared" ca="1" si="1"/>
        <v>196</v>
      </c>
      <c r="L23" t="str">
        <f t="shared" ca="1" si="2"/>
        <v>Content Management Systems and VLEs</v>
      </c>
      <c r="M23" s="2">
        <f t="shared" ca="1" si="14"/>
        <v>0.56122448979591832</v>
      </c>
      <c r="N23" s="2">
        <f t="shared" ca="1" si="14"/>
        <v>0.22448979591836735</v>
      </c>
      <c r="O23" s="2">
        <f t="shared" ca="1" si="15"/>
        <v>6.3775510204081634E-2</v>
      </c>
      <c r="P23" s="2">
        <f t="shared" ca="1" si="16"/>
        <v>-6.3775510204081634E-2</v>
      </c>
      <c r="Q23" s="2">
        <f t="shared" ca="1" si="17"/>
        <v>-6.1224489795918366E-2</v>
      </c>
      <c r="R23" s="2">
        <f t="shared" ca="1" si="17"/>
        <v>-1.020408163265306E-2</v>
      </c>
      <c r="S23" s="2">
        <f t="shared" ca="1" si="18"/>
        <v>1.5306122448979591E-2</v>
      </c>
      <c r="T23" s="8">
        <f t="shared" ca="1" si="19"/>
        <v>0.7857142857142857</v>
      </c>
      <c r="U23" s="8"/>
      <c r="V23" s="2">
        <v>0.5714285714285714</v>
      </c>
      <c r="W23" s="2">
        <v>0.23979591836734693</v>
      </c>
      <c r="X23" s="2">
        <v>6.8877551020408156E-2</v>
      </c>
      <c r="Y23" s="2">
        <v>-6.8877551020408156E-2</v>
      </c>
      <c r="Z23" s="2">
        <v>-3.0612244897959183E-2</v>
      </c>
      <c r="AA23" s="2">
        <v>-1.020408163265306E-2</v>
      </c>
      <c r="AB23" s="2">
        <v>1.020408163265306E-2</v>
      </c>
      <c r="AC23" s="2">
        <v>0.81122448979591832</v>
      </c>
      <c r="AE23" s="8">
        <f t="shared" ca="1" si="3"/>
        <v>-2.5510204081632626E-2</v>
      </c>
    </row>
    <row r="25" spans="1:31" ht="17.25" x14ac:dyDescent="0.2">
      <c r="A25" s="6" t="s">
        <v>7420</v>
      </c>
      <c r="B25" s="7"/>
      <c r="C25" s="6"/>
      <c r="D25" s="6">
        <v>5</v>
      </c>
      <c r="E25">
        <v>4</v>
      </c>
      <c r="F25">
        <v>3</v>
      </c>
      <c r="G25">
        <v>2</v>
      </c>
      <c r="H25">
        <v>1</v>
      </c>
      <c r="I25" t="s">
        <v>118</v>
      </c>
      <c r="M25" s="6" t="s">
        <v>7423</v>
      </c>
      <c r="N25" s="6" t="s">
        <v>7424</v>
      </c>
      <c r="O25" s="6" t="s">
        <v>7421</v>
      </c>
      <c r="P25" s="6" t="s">
        <v>7421</v>
      </c>
      <c r="Q25" s="6" t="s">
        <v>7427</v>
      </c>
      <c r="R25" s="6" t="s">
        <v>7425</v>
      </c>
      <c r="S25" t="s">
        <v>118</v>
      </c>
      <c r="T25" s="6" t="s">
        <v>7426</v>
      </c>
      <c r="U25" s="6"/>
      <c r="Z25" s="34" t="s">
        <v>8106</v>
      </c>
    </row>
    <row r="26" spans="1:31" x14ac:dyDescent="0.2">
      <c r="A26" s="6" t="s">
        <v>7401</v>
      </c>
      <c r="B26" t="str">
        <f t="shared" ref="B26:B46" ca="1" si="20">INDIRECT($A$1&amp;A26&amp;"1")</f>
        <v>1. How important have the following been to your work over the past year? [Assistive technologies]</v>
      </c>
      <c r="D26">
        <f t="shared" ref="D26:I35" ca="1" si="21">COUNTIF(INDIRECT($A$1&amp;$A26&amp;":"&amp;$A26),D$2)</f>
        <v>9</v>
      </c>
      <c r="E26">
        <f t="shared" ca="1" si="21"/>
        <v>26</v>
      </c>
      <c r="F26">
        <f t="shared" ca="1" si="21"/>
        <v>49</v>
      </c>
      <c r="G26">
        <f t="shared" ca="1" si="21"/>
        <v>41</v>
      </c>
      <c r="H26">
        <f t="shared" ca="1" si="21"/>
        <v>57</v>
      </c>
      <c r="I26">
        <f t="shared" ca="1" si="21"/>
        <v>14</v>
      </c>
      <c r="J26">
        <f t="shared" ref="J26:J46" ca="1" si="22">SUM(D26:I26)</f>
        <v>196</v>
      </c>
      <c r="L26" t="str">
        <f t="shared" ref="L26:L46" ca="1" si="23">MID(B26,FIND("[",B26)+1,LEN(B26)-FIND("[",B26)-1)</f>
        <v>Assistive technologies</v>
      </c>
      <c r="M26" s="2">
        <f t="shared" ref="M26:M46" ca="1" si="24">D26/$J26</f>
        <v>4.5918367346938778E-2</v>
      </c>
      <c r="N26" s="2">
        <f t="shared" ref="N26:N46" ca="1" si="25">E26/$J26</f>
        <v>0.1326530612244898</v>
      </c>
      <c r="O26" s="2">
        <f t="shared" ref="O26:O46" ca="1" si="26">F26/$J26/2</f>
        <v>0.125</v>
      </c>
      <c r="P26" s="2">
        <f t="shared" ref="P26:P46" ca="1" si="27">-O26</f>
        <v>-0.125</v>
      </c>
      <c r="Q26" s="2">
        <f t="shared" ref="Q26:Q46" ca="1" si="28">-G26/$J26</f>
        <v>-0.20918367346938777</v>
      </c>
      <c r="R26" s="2">
        <f t="shared" ref="R26:R46" ca="1" si="29">-H26/$J26</f>
        <v>-0.29081632653061223</v>
      </c>
      <c r="S26" s="2">
        <f t="shared" ref="S26:S46" ca="1" si="30">I26/$J26</f>
        <v>7.1428571428571425E-2</v>
      </c>
      <c r="T26" s="8">
        <f t="shared" ref="T26:T46" ca="1" si="31">M26+N26</f>
        <v>0.17857142857142858</v>
      </c>
      <c r="U26" s="8"/>
      <c r="Y26" t="s">
        <v>7492</v>
      </c>
      <c r="Z26" s="34">
        <v>-2.5510204081632626E-2</v>
      </c>
    </row>
    <row r="27" spans="1:31" x14ac:dyDescent="0.2">
      <c r="A27" s="6" t="s">
        <v>7417</v>
      </c>
      <c r="B27" t="str">
        <f t="shared" ca="1" si="20"/>
        <v>1. How important have the following been to your work over the past year? [Blogs]</v>
      </c>
      <c r="D27">
        <f t="shared" ca="1" si="21"/>
        <v>33</v>
      </c>
      <c r="E27">
        <f t="shared" ca="1" si="21"/>
        <v>52</v>
      </c>
      <c r="F27">
        <f t="shared" ca="1" si="21"/>
        <v>51</v>
      </c>
      <c r="G27">
        <f t="shared" ca="1" si="21"/>
        <v>34</v>
      </c>
      <c r="H27">
        <f t="shared" ca="1" si="21"/>
        <v>22</v>
      </c>
      <c r="I27">
        <f t="shared" ca="1" si="21"/>
        <v>4</v>
      </c>
      <c r="J27">
        <f t="shared" ca="1" si="22"/>
        <v>196</v>
      </c>
      <c r="L27" t="str">
        <f t="shared" ca="1" si="23"/>
        <v>Blogs</v>
      </c>
      <c r="M27" s="2">
        <f t="shared" ca="1" si="24"/>
        <v>0.1683673469387755</v>
      </c>
      <c r="N27" s="2">
        <f t="shared" ca="1" si="25"/>
        <v>0.26530612244897961</v>
      </c>
      <c r="O27" s="2">
        <f t="shared" ca="1" si="26"/>
        <v>0.13010204081632654</v>
      </c>
      <c r="P27" s="2">
        <f t="shared" ca="1" si="27"/>
        <v>-0.13010204081632654</v>
      </c>
      <c r="Q27" s="2">
        <f t="shared" ca="1" si="28"/>
        <v>-0.17346938775510204</v>
      </c>
      <c r="R27" s="2">
        <f t="shared" ca="1" si="29"/>
        <v>-0.11224489795918367</v>
      </c>
      <c r="S27" s="2">
        <f t="shared" ca="1" si="30"/>
        <v>2.0408163265306121E-2</v>
      </c>
      <c r="T27" s="8">
        <f t="shared" ca="1" si="31"/>
        <v>0.43367346938775508</v>
      </c>
      <c r="U27" s="8"/>
      <c r="Y27" t="s">
        <v>7482</v>
      </c>
      <c r="Z27" s="34">
        <v>2.5510204081632626E-2</v>
      </c>
    </row>
    <row r="28" spans="1:31" x14ac:dyDescent="0.2">
      <c r="A28" s="6" t="s">
        <v>8126</v>
      </c>
      <c r="B28" t="str">
        <f t="shared" ca="1" si="20"/>
        <v>1. How important have the following been to your work over the past year? [Bring Your Own Device (BYOD) initiatives]</v>
      </c>
      <c r="D28">
        <f t="shared" ca="1" si="21"/>
        <v>25</v>
      </c>
      <c r="E28">
        <f t="shared" ca="1" si="21"/>
        <v>49</v>
      </c>
      <c r="F28">
        <f t="shared" ca="1" si="21"/>
        <v>43</v>
      </c>
      <c r="G28">
        <f t="shared" ca="1" si="21"/>
        <v>31</v>
      </c>
      <c r="H28">
        <f t="shared" ca="1" si="21"/>
        <v>41</v>
      </c>
      <c r="I28">
        <f t="shared" ca="1" si="21"/>
        <v>7</v>
      </c>
      <c r="J28">
        <f t="shared" ca="1" si="22"/>
        <v>196</v>
      </c>
      <c r="L28" t="str">
        <f t="shared" ca="1" si="23"/>
        <v>Bring Your Own Device (BYOD) initiatives</v>
      </c>
      <c r="M28" s="2">
        <f t="shared" ca="1" si="24"/>
        <v>0.12755102040816327</v>
      </c>
      <c r="N28" s="2">
        <f t="shared" ca="1" si="25"/>
        <v>0.25</v>
      </c>
      <c r="O28" s="2">
        <f t="shared" ca="1" si="26"/>
        <v>0.10969387755102041</v>
      </c>
      <c r="P28" s="2">
        <f t="shared" ca="1" si="27"/>
        <v>-0.10969387755102041</v>
      </c>
      <c r="Q28" s="2">
        <f t="shared" ca="1" si="28"/>
        <v>-0.15816326530612246</v>
      </c>
      <c r="R28" s="2">
        <f t="shared" ca="1" si="29"/>
        <v>-0.20918367346938777</v>
      </c>
      <c r="S28" s="2">
        <f t="shared" ca="1" si="30"/>
        <v>3.5714285714285712E-2</v>
      </c>
      <c r="T28" s="8">
        <f t="shared" ca="1" si="31"/>
        <v>0.37755102040816324</v>
      </c>
      <c r="U28" s="8"/>
      <c r="Y28" t="s">
        <v>7485</v>
      </c>
      <c r="Z28" s="34">
        <v>3.0612244897959162E-2</v>
      </c>
    </row>
    <row r="29" spans="1:31" x14ac:dyDescent="0.2">
      <c r="A29" s="6" t="s">
        <v>7416</v>
      </c>
      <c r="B29" t="str">
        <f t="shared" ca="1" si="20"/>
        <v>1. How important have the following been to your work over the past year? [Collaborative tools (e.g.  Google Apps or Office365)]</v>
      </c>
      <c r="D29">
        <f t="shared" ca="1" si="21"/>
        <v>58</v>
      </c>
      <c r="E29">
        <f t="shared" ca="1" si="21"/>
        <v>44</v>
      </c>
      <c r="F29">
        <f t="shared" ca="1" si="21"/>
        <v>49</v>
      </c>
      <c r="G29">
        <f t="shared" ca="1" si="21"/>
        <v>24</v>
      </c>
      <c r="H29">
        <f t="shared" ca="1" si="21"/>
        <v>18</v>
      </c>
      <c r="I29">
        <f t="shared" ca="1" si="21"/>
        <v>3</v>
      </c>
      <c r="J29">
        <f t="shared" ca="1" si="22"/>
        <v>196</v>
      </c>
      <c r="L29" t="str">
        <f t="shared" ca="1" si="23"/>
        <v>Collaborative tools (e.g.  Google Apps or Office365)</v>
      </c>
      <c r="M29" s="2">
        <f t="shared" ca="1" si="24"/>
        <v>0.29591836734693877</v>
      </c>
      <c r="N29" s="2">
        <f t="shared" ca="1" si="25"/>
        <v>0.22448979591836735</v>
      </c>
      <c r="O29" s="2">
        <f t="shared" ca="1" si="26"/>
        <v>0.125</v>
      </c>
      <c r="P29" s="2">
        <f t="shared" ca="1" si="27"/>
        <v>-0.125</v>
      </c>
      <c r="Q29" s="2">
        <f t="shared" ca="1" si="28"/>
        <v>-0.12244897959183673</v>
      </c>
      <c r="R29" s="2">
        <f t="shared" ca="1" si="29"/>
        <v>-9.1836734693877556E-2</v>
      </c>
      <c r="S29" s="2">
        <f t="shared" ca="1" si="30"/>
        <v>1.5306122448979591E-2</v>
      </c>
      <c r="T29" s="8">
        <f t="shared" ca="1" si="31"/>
        <v>0.52040816326530615</v>
      </c>
      <c r="U29" s="8"/>
      <c r="Y29" t="s">
        <v>7853</v>
      </c>
      <c r="Z29" s="34">
        <v>3.0612244897959218E-2</v>
      </c>
    </row>
    <row r="30" spans="1:31" x14ac:dyDescent="0.2">
      <c r="A30" s="6" t="s">
        <v>7406</v>
      </c>
      <c r="B30" t="str">
        <f t="shared" ca="1" si="20"/>
        <v>1. How important have the following been to your work over the past year? [Content Management Systems and VLEs]</v>
      </c>
      <c r="D30">
        <f t="shared" ca="1" si="21"/>
        <v>112</v>
      </c>
      <c r="E30">
        <f t="shared" ca="1" si="21"/>
        <v>47</v>
      </c>
      <c r="F30">
        <f t="shared" ca="1" si="21"/>
        <v>27</v>
      </c>
      <c r="G30">
        <f t="shared" ca="1" si="21"/>
        <v>6</v>
      </c>
      <c r="H30">
        <f t="shared" ca="1" si="21"/>
        <v>2</v>
      </c>
      <c r="I30">
        <f t="shared" ca="1" si="21"/>
        <v>2</v>
      </c>
      <c r="J30">
        <f t="shared" ca="1" si="22"/>
        <v>196</v>
      </c>
      <c r="L30" t="str">
        <f t="shared" ca="1" si="23"/>
        <v>Content Management Systems and VLEs</v>
      </c>
      <c r="M30" s="2">
        <f t="shared" ca="1" si="24"/>
        <v>0.5714285714285714</v>
      </c>
      <c r="N30" s="2">
        <f t="shared" ca="1" si="25"/>
        <v>0.23979591836734693</v>
      </c>
      <c r="O30" s="2">
        <f t="shared" ca="1" si="26"/>
        <v>6.8877551020408156E-2</v>
      </c>
      <c r="P30" s="2">
        <f t="shared" ca="1" si="27"/>
        <v>-6.8877551020408156E-2</v>
      </c>
      <c r="Q30" s="2">
        <f t="shared" ca="1" si="28"/>
        <v>-3.0612244897959183E-2</v>
      </c>
      <c r="R30" s="2">
        <f t="shared" ca="1" si="29"/>
        <v>-1.020408163265306E-2</v>
      </c>
      <c r="S30" s="2">
        <f t="shared" ca="1" si="30"/>
        <v>1.020408163265306E-2</v>
      </c>
      <c r="T30" s="8">
        <f t="shared" ca="1" si="31"/>
        <v>0.81122448979591832</v>
      </c>
      <c r="U30" s="8"/>
      <c r="Y30" t="s">
        <v>7491</v>
      </c>
      <c r="Z30" s="34">
        <v>3.0612244897959218E-2</v>
      </c>
    </row>
    <row r="31" spans="1:31" x14ac:dyDescent="0.2">
      <c r="A31" s="6" t="s">
        <v>7412</v>
      </c>
      <c r="B31" t="str">
        <f t="shared" ca="1" si="20"/>
        <v>1. How important have the following been to your work over the past year? [Data and Analytics (incl Learning analytics)]</v>
      </c>
      <c r="D31">
        <f t="shared" ca="1" si="21"/>
        <v>30</v>
      </c>
      <c r="E31">
        <f t="shared" ca="1" si="21"/>
        <v>49</v>
      </c>
      <c r="F31">
        <f t="shared" ca="1" si="21"/>
        <v>51</v>
      </c>
      <c r="G31">
        <f t="shared" ca="1" si="21"/>
        <v>31</v>
      </c>
      <c r="H31">
        <f t="shared" ca="1" si="21"/>
        <v>28</v>
      </c>
      <c r="I31">
        <f t="shared" ca="1" si="21"/>
        <v>7</v>
      </c>
      <c r="J31">
        <f t="shared" ca="1" si="22"/>
        <v>196</v>
      </c>
      <c r="L31" t="str">
        <f t="shared" ca="1" si="23"/>
        <v>Data and Analytics (incl Learning analytics)</v>
      </c>
      <c r="M31" s="2">
        <f t="shared" ca="1" si="24"/>
        <v>0.15306122448979592</v>
      </c>
      <c r="N31" s="2">
        <f t="shared" ca="1" si="25"/>
        <v>0.25</v>
      </c>
      <c r="O31" s="2">
        <f t="shared" ca="1" si="26"/>
        <v>0.13010204081632654</v>
      </c>
      <c r="P31" s="2">
        <f t="shared" ca="1" si="27"/>
        <v>-0.13010204081632654</v>
      </c>
      <c r="Q31" s="2">
        <f t="shared" ca="1" si="28"/>
        <v>-0.15816326530612246</v>
      </c>
      <c r="R31" s="2">
        <f t="shared" ca="1" si="29"/>
        <v>-0.14285714285714285</v>
      </c>
      <c r="S31" s="2">
        <f t="shared" ca="1" si="30"/>
        <v>3.5714285714285712E-2</v>
      </c>
      <c r="T31" s="8">
        <f t="shared" ca="1" si="31"/>
        <v>0.40306122448979592</v>
      </c>
      <c r="U31" s="8"/>
      <c r="Y31" t="s">
        <v>7852</v>
      </c>
      <c r="Z31" s="34">
        <v>3.0612244897959218E-2</v>
      </c>
    </row>
    <row r="32" spans="1:31" x14ac:dyDescent="0.2">
      <c r="A32" s="6" t="s">
        <v>7405</v>
      </c>
      <c r="B32" t="str">
        <f t="shared" ca="1" si="20"/>
        <v>1. How important have the following been to your work over the past year? [Digital and Open Badges]</v>
      </c>
      <c r="D32">
        <f t="shared" ca="1" si="21"/>
        <v>12</v>
      </c>
      <c r="E32">
        <f t="shared" ca="1" si="21"/>
        <v>17</v>
      </c>
      <c r="F32">
        <f t="shared" ca="1" si="21"/>
        <v>42</v>
      </c>
      <c r="G32">
        <f t="shared" ca="1" si="21"/>
        <v>35</v>
      </c>
      <c r="H32">
        <f t="shared" ca="1" si="21"/>
        <v>76</v>
      </c>
      <c r="I32">
        <f t="shared" ca="1" si="21"/>
        <v>14</v>
      </c>
      <c r="J32">
        <f t="shared" ca="1" si="22"/>
        <v>196</v>
      </c>
      <c r="L32" t="str">
        <f t="shared" ca="1" si="23"/>
        <v>Digital and Open Badges</v>
      </c>
      <c r="M32" s="2">
        <f t="shared" ca="1" si="24"/>
        <v>6.1224489795918366E-2</v>
      </c>
      <c r="N32" s="2">
        <f t="shared" ca="1" si="25"/>
        <v>8.673469387755102E-2</v>
      </c>
      <c r="O32" s="2">
        <f t="shared" ca="1" si="26"/>
        <v>0.10714285714285714</v>
      </c>
      <c r="P32" s="2">
        <f t="shared" ca="1" si="27"/>
        <v>-0.10714285714285714</v>
      </c>
      <c r="Q32" s="2">
        <f t="shared" ca="1" si="28"/>
        <v>-0.17857142857142858</v>
      </c>
      <c r="R32" s="2">
        <f t="shared" ca="1" si="29"/>
        <v>-0.38775510204081631</v>
      </c>
      <c r="S32" s="2">
        <f t="shared" ca="1" si="30"/>
        <v>7.1428571428571425E-2</v>
      </c>
      <c r="T32" s="8">
        <f t="shared" ca="1" si="31"/>
        <v>0.14795918367346939</v>
      </c>
      <c r="U32" s="8"/>
      <c r="Y32" t="s">
        <v>7479</v>
      </c>
      <c r="Z32" s="34">
        <v>3.5714285714285698E-2</v>
      </c>
    </row>
    <row r="33" spans="1:26" x14ac:dyDescent="0.2">
      <c r="A33" s="6" t="s">
        <v>7410</v>
      </c>
      <c r="B33" t="str">
        <f t="shared" ca="1" si="20"/>
        <v>1. How important have the following been to your work over the past year? [Digital repositories]</v>
      </c>
      <c r="D33">
        <f t="shared" ca="1" si="21"/>
        <v>32</v>
      </c>
      <c r="E33">
        <f t="shared" ca="1" si="21"/>
        <v>33</v>
      </c>
      <c r="F33">
        <f t="shared" ca="1" si="21"/>
        <v>47</v>
      </c>
      <c r="G33">
        <f t="shared" ca="1" si="21"/>
        <v>42</v>
      </c>
      <c r="H33">
        <f t="shared" ca="1" si="21"/>
        <v>36</v>
      </c>
      <c r="I33">
        <f t="shared" ca="1" si="21"/>
        <v>6</v>
      </c>
      <c r="J33">
        <f t="shared" ca="1" si="22"/>
        <v>196</v>
      </c>
      <c r="L33" t="str">
        <f t="shared" ca="1" si="23"/>
        <v>Digital repositories</v>
      </c>
      <c r="M33" s="2">
        <f t="shared" ca="1" si="24"/>
        <v>0.16326530612244897</v>
      </c>
      <c r="N33" s="2">
        <f t="shared" ca="1" si="25"/>
        <v>0.1683673469387755</v>
      </c>
      <c r="O33" s="2">
        <f t="shared" ca="1" si="26"/>
        <v>0.11989795918367346</v>
      </c>
      <c r="P33" s="2">
        <f t="shared" ca="1" si="27"/>
        <v>-0.11989795918367346</v>
      </c>
      <c r="Q33" s="2">
        <f t="shared" ca="1" si="28"/>
        <v>-0.21428571428571427</v>
      </c>
      <c r="R33" s="2">
        <f t="shared" ca="1" si="29"/>
        <v>-0.18367346938775511</v>
      </c>
      <c r="S33" s="2">
        <f t="shared" ca="1" si="30"/>
        <v>3.0612244897959183E-2</v>
      </c>
      <c r="T33" s="8">
        <f t="shared" ca="1" si="31"/>
        <v>0.33163265306122447</v>
      </c>
      <c r="U33" s="8"/>
      <c r="Y33" t="s">
        <v>7489</v>
      </c>
      <c r="Z33" s="34">
        <v>3.5714285714285698E-2</v>
      </c>
    </row>
    <row r="34" spans="1:26" x14ac:dyDescent="0.2">
      <c r="A34" s="6" t="s">
        <v>7402</v>
      </c>
      <c r="B34" t="str">
        <f t="shared" ca="1" si="20"/>
        <v>1. How important have the following been to your work over the past year? [Electronic assessment, submission &amp; feedback tools]</v>
      </c>
      <c r="D34">
        <f t="shared" ca="1" si="21"/>
        <v>96</v>
      </c>
      <c r="E34">
        <f t="shared" ca="1" si="21"/>
        <v>40</v>
      </c>
      <c r="F34">
        <f t="shared" ca="1" si="21"/>
        <v>29</v>
      </c>
      <c r="G34">
        <f t="shared" ca="1" si="21"/>
        <v>8</v>
      </c>
      <c r="H34">
        <f t="shared" ca="1" si="21"/>
        <v>20</v>
      </c>
      <c r="I34">
        <f t="shared" ca="1" si="21"/>
        <v>3</v>
      </c>
      <c r="J34">
        <f t="shared" ca="1" si="22"/>
        <v>196</v>
      </c>
      <c r="L34" t="str">
        <f t="shared" ca="1" si="23"/>
        <v>Electronic assessment, submission &amp; feedback tools</v>
      </c>
      <c r="M34" s="2">
        <f t="shared" ca="1" si="24"/>
        <v>0.48979591836734693</v>
      </c>
      <c r="N34" s="2">
        <f t="shared" ca="1" si="25"/>
        <v>0.20408163265306123</v>
      </c>
      <c r="O34" s="2">
        <f t="shared" ca="1" si="26"/>
        <v>7.3979591836734693E-2</v>
      </c>
      <c r="P34" s="2">
        <f t="shared" ca="1" si="27"/>
        <v>-7.3979591836734693E-2</v>
      </c>
      <c r="Q34" s="2">
        <f t="shared" ca="1" si="28"/>
        <v>-4.0816326530612242E-2</v>
      </c>
      <c r="R34" s="2">
        <f t="shared" ca="1" si="29"/>
        <v>-0.10204081632653061</v>
      </c>
      <c r="S34" s="2">
        <f t="shared" ca="1" si="30"/>
        <v>1.5306122448979591E-2</v>
      </c>
      <c r="T34" s="8">
        <f t="shared" ca="1" si="31"/>
        <v>0.69387755102040816</v>
      </c>
      <c r="U34" s="8"/>
      <c r="Y34" t="s">
        <v>7487</v>
      </c>
      <c r="Z34" s="34">
        <v>4.5918367346938771E-2</v>
      </c>
    </row>
    <row r="35" spans="1:26" x14ac:dyDescent="0.2">
      <c r="A35" s="6" t="s">
        <v>7404</v>
      </c>
      <c r="B35" t="str">
        <f t="shared" ca="1" si="20"/>
        <v>1. How important have the following been to your work over the past year? [ePortfolios]</v>
      </c>
      <c r="D35">
        <f t="shared" ca="1" si="21"/>
        <v>32</v>
      </c>
      <c r="E35">
        <f t="shared" ca="1" si="21"/>
        <v>37</v>
      </c>
      <c r="F35">
        <f t="shared" ca="1" si="21"/>
        <v>43</v>
      </c>
      <c r="G35">
        <f t="shared" ca="1" si="21"/>
        <v>43</v>
      </c>
      <c r="H35">
        <f t="shared" ca="1" si="21"/>
        <v>37</v>
      </c>
      <c r="I35">
        <f t="shared" ca="1" si="21"/>
        <v>4</v>
      </c>
      <c r="J35">
        <f t="shared" ca="1" si="22"/>
        <v>196</v>
      </c>
      <c r="L35" t="str">
        <f t="shared" ca="1" si="23"/>
        <v>ePortfolios</v>
      </c>
      <c r="M35" s="2">
        <f t="shared" ca="1" si="24"/>
        <v>0.16326530612244897</v>
      </c>
      <c r="N35" s="2">
        <f t="shared" ca="1" si="25"/>
        <v>0.18877551020408162</v>
      </c>
      <c r="O35" s="2">
        <f t="shared" ca="1" si="26"/>
        <v>0.10969387755102041</v>
      </c>
      <c r="P35" s="2">
        <f t="shared" ca="1" si="27"/>
        <v>-0.10969387755102041</v>
      </c>
      <c r="Q35" s="2">
        <f t="shared" ca="1" si="28"/>
        <v>-0.21938775510204081</v>
      </c>
      <c r="R35" s="2">
        <f t="shared" ca="1" si="29"/>
        <v>-0.18877551020408162</v>
      </c>
      <c r="S35" s="2">
        <f t="shared" ca="1" si="30"/>
        <v>2.0408163265306121E-2</v>
      </c>
      <c r="T35" s="8">
        <f t="shared" ca="1" si="31"/>
        <v>0.35204081632653061</v>
      </c>
      <c r="U35" s="8"/>
      <c r="Y35" t="s">
        <v>7481</v>
      </c>
      <c r="Z35" s="34">
        <v>5.6122448979591844E-2</v>
      </c>
    </row>
    <row r="36" spans="1:26" x14ac:dyDescent="0.2">
      <c r="A36" s="6" t="s">
        <v>7418</v>
      </c>
      <c r="B36" t="str">
        <f t="shared" ca="1" si="20"/>
        <v>1. How important have the following been to your work over the past year? [Game based learning]</v>
      </c>
      <c r="D36">
        <f t="shared" ref="D36:I46" ca="1" si="32">COUNTIF(INDIRECT($A$1&amp;$A36&amp;":"&amp;$A36),D$2)</f>
        <v>13</v>
      </c>
      <c r="E36">
        <f t="shared" ca="1" si="32"/>
        <v>15</v>
      </c>
      <c r="F36">
        <f t="shared" ca="1" si="32"/>
        <v>40</v>
      </c>
      <c r="G36">
        <f t="shared" ca="1" si="32"/>
        <v>51</v>
      </c>
      <c r="H36">
        <f t="shared" ca="1" si="32"/>
        <v>72</v>
      </c>
      <c r="I36">
        <f t="shared" ca="1" si="32"/>
        <v>5</v>
      </c>
      <c r="J36">
        <f t="shared" ca="1" si="22"/>
        <v>196</v>
      </c>
      <c r="L36" t="str">
        <f t="shared" ca="1" si="23"/>
        <v>Game based learning</v>
      </c>
      <c r="M36" s="2">
        <f t="shared" ca="1" si="24"/>
        <v>6.6326530612244902E-2</v>
      </c>
      <c r="N36" s="2">
        <f t="shared" ca="1" si="25"/>
        <v>7.6530612244897961E-2</v>
      </c>
      <c r="O36" s="2">
        <f t="shared" ca="1" si="26"/>
        <v>0.10204081632653061</v>
      </c>
      <c r="P36" s="2">
        <f t="shared" ca="1" si="27"/>
        <v>-0.10204081632653061</v>
      </c>
      <c r="Q36" s="2">
        <f t="shared" ca="1" si="28"/>
        <v>-0.26020408163265307</v>
      </c>
      <c r="R36" s="2">
        <f t="shared" ca="1" si="29"/>
        <v>-0.36734693877551022</v>
      </c>
      <c r="S36" s="2">
        <f t="shared" ca="1" si="30"/>
        <v>2.5510204081632654E-2</v>
      </c>
      <c r="T36" s="8">
        <f t="shared" ca="1" si="31"/>
        <v>0.14285714285714285</v>
      </c>
      <c r="U36" s="8"/>
      <c r="Y36" t="s">
        <v>7486</v>
      </c>
      <c r="Z36" s="34">
        <v>6.6326530612244916E-2</v>
      </c>
    </row>
    <row r="37" spans="1:26" x14ac:dyDescent="0.2">
      <c r="A37" s="6" t="s">
        <v>7407</v>
      </c>
      <c r="B37" t="str">
        <f t="shared" ca="1" si="20"/>
        <v>1. How important have the following been to your work over the past year? [Lecture capture tools]</v>
      </c>
      <c r="D37">
        <f t="shared" ca="1" si="32"/>
        <v>46</v>
      </c>
      <c r="E37">
        <f t="shared" ca="1" si="32"/>
        <v>32</v>
      </c>
      <c r="F37">
        <f t="shared" ca="1" si="32"/>
        <v>34</v>
      </c>
      <c r="G37">
        <f t="shared" ca="1" si="32"/>
        <v>38</v>
      </c>
      <c r="H37">
        <f t="shared" ca="1" si="32"/>
        <v>40</v>
      </c>
      <c r="I37">
        <f t="shared" ca="1" si="32"/>
        <v>6</v>
      </c>
      <c r="J37">
        <f t="shared" ca="1" si="22"/>
        <v>196</v>
      </c>
      <c r="L37" t="str">
        <f t="shared" ca="1" si="23"/>
        <v>Lecture capture tools</v>
      </c>
      <c r="M37" s="2">
        <f t="shared" ca="1" si="24"/>
        <v>0.23469387755102042</v>
      </c>
      <c r="N37" s="2">
        <f t="shared" ca="1" si="25"/>
        <v>0.16326530612244897</v>
      </c>
      <c r="O37" s="2">
        <f t="shared" ca="1" si="26"/>
        <v>8.673469387755102E-2</v>
      </c>
      <c r="P37" s="2">
        <f t="shared" ca="1" si="27"/>
        <v>-8.673469387755102E-2</v>
      </c>
      <c r="Q37" s="2">
        <f t="shared" ca="1" si="28"/>
        <v>-0.19387755102040816</v>
      </c>
      <c r="R37" s="2">
        <f t="shared" ca="1" si="29"/>
        <v>-0.20408163265306123</v>
      </c>
      <c r="S37" s="2">
        <f t="shared" ca="1" si="30"/>
        <v>3.0612244897959183E-2</v>
      </c>
      <c r="T37" s="8">
        <f t="shared" ca="1" si="31"/>
        <v>0.39795918367346939</v>
      </c>
      <c r="U37" s="8"/>
      <c r="Y37" t="s">
        <v>7490</v>
      </c>
      <c r="Z37" s="34">
        <v>7.1428571428571397E-2</v>
      </c>
    </row>
    <row r="38" spans="1:26" x14ac:dyDescent="0.2">
      <c r="A38" s="6" t="s">
        <v>7408</v>
      </c>
      <c r="B38" t="str">
        <f t="shared" ca="1" si="20"/>
        <v>1. How important have the following been to your work over the past year? [Media production (e.g. podcasting, video interviews)]</v>
      </c>
      <c r="D38">
        <f t="shared" ca="1" si="32"/>
        <v>47</v>
      </c>
      <c r="E38">
        <f t="shared" ca="1" si="32"/>
        <v>56</v>
      </c>
      <c r="F38">
        <f t="shared" ca="1" si="32"/>
        <v>41</v>
      </c>
      <c r="G38">
        <f t="shared" ca="1" si="32"/>
        <v>36</v>
      </c>
      <c r="H38">
        <f t="shared" ca="1" si="32"/>
        <v>13</v>
      </c>
      <c r="I38">
        <f t="shared" ca="1" si="32"/>
        <v>3</v>
      </c>
      <c r="J38">
        <f t="shared" ca="1" si="22"/>
        <v>196</v>
      </c>
      <c r="L38" t="str">
        <f t="shared" ca="1" si="23"/>
        <v>Media production (e.g. podcasting, video interviews)</v>
      </c>
      <c r="M38" s="2">
        <f t="shared" ca="1" si="24"/>
        <v>0.23979591836734693</v>
      </c>
      <c r="N38" s="2">
        <f t="shared" ca="1" si="25"/>
        <v>0.2857142857142857</v>
      </c>
      <c r="O38" s="2">
        <f t="shared" ca="1" si="26"/>
        <v>0.10459183673469388</v>
      </c>
      <c r="P38" s="2">
        <f t="shared" ca="1" si="27"/>
        <v>-0.10459183673469388</v>
      </c>
      <c r="Q38" s="2">
        <f t="shared" ca="1" si="28"/>
        <v>-0.18367346938775511</v>
      </c>
      <c r="R38" s="2">
        <f t="shared" ca="1" si="29"/>
        <v>-6.6326530612244902E-2</v>
      </c>
      <c r="S38" s="2">
        <f t="shared" ca="1" si="30"/>
        <v>1.5306122448979591E-2</v>
      </c>
      <c r="T38" s="8">
        <f t="shared" ca="1" si="31"/>
        <v>0.52551020408163263</v>
      </c>
      <c r="U38" s="8"/>
      <c r="Y38" t="s">
        <v>7478</v>
      </c>
      <c r="Z38" s="34">
        <v>7.1428571428571452E-2</v>
      </c>
    </row>
    <row r="39" spans="1:26" x14ac:dyDescent="0.2">
      <c r="A39" s="6" t="s">
        <v>7419</v>
      </c>
      <c r="B39" t="str">
        <f t="shared" ca="1" si="20"/>
        <v>1. How important have the following been to your work over the past year? [MOOCs, SPOCs, TOOCs etc]</v>
      </c>
      <c r="D39">
        <f t="shared" ca="1" si="32"/>
        <v>32</v>
      </c>
      <c r="E39">
        <f t="shared" ca="1" si="32"/>
        <v>26</v>
      </c>
      <c r="F39">
        <f t="shared" ca="1" si="32"/>
        <v>43</v>
      </c>
      <c r="G39">
        <f t="shared" ca="1" si="32"/>
        <v>41</v>
      </c>
      <c r="H39">
        <f t="shared" ca="1" si="32"/>
        <v>45</v>
      </c>
      <c r="I39">
        <f t="shared" ca="1" si="32"/>
        <v>9</v>
      </c>
      <c r="J39">
        <f t="shared" ca="1" si="22"/>
        <v>196</v>
      </c>
      <c r="L39" t="str">
        <f t="shared" ca="1" si="23"/>
        <v>MOOCs, SPOCs, TOOCs etc</v>
      </c>
      <c r="M39" s="2">
        <f t="shared" ca="1" si="24"/>
        <v>0.16326530612244897</v>
      </c>
      <c r="N39" s="2">
        <f t="shared" ca="1" si="25"/>
        <v>0.1326530612244898</v>
      </c>
      <c r="O39" s="2">
        <f t="shared" ca="1" si="26"/>
        <v>0.10969387755102041</v>
      </c>
      <c r="P39" s="2">
        <f t="shared" ca="1" si="27"/>
        <v>-0.10969387755102041</v>
      </c>
      <c r="Q39" s="2">
        <f t="shared" ca="1" si="28"/>
        <v>-0.20918367346938777</v>
      </c>
      <c r="R39" s="2">
        <f t="shared" ca="1" si="29"/>
        <v>-0.22959183673469388</v>
      </c>
      <c r="S39" s="2">
        <f t="shared" ca="1" si="30"/>
        <v>4.5918367346938778E-2</v>
      </c>
      <c r="T39" s="8">
        <f t="shared" ca="1" si="31"/>
        <v>0.29591836734693877</v>
      </c>
      <c r="U39" s="8"/>
      <c r="Y39" t="s">
        <v>7484</v>
      </c>
      <c r="Z39" s="34">
        <v>7.1428571428571452E-2</v>
      </c>
    </row>
    <row r="40" spans="1:26" x14ac:dyDescent="0.2">
      <c r="A40" s="6" t="s">
        <v>7862</v>
      </c>
      <c r="B40" t="str">
        <f t="shared" ca="1" si="20"/>
        <v>1. How important have the following been to your work over the past year? [One-to-One Device initiatives]</v>
      </c>
      <c r="D40">
        <f t="shared" ca="1" si="32"/>
        <v>7</v>
      </c>
      <c r="E40">
        <f t="shared" ca="1" si="32"/>
        <v>11</v>
      </c>
      <c r="F40">
        <f t="shared" ca="1" si="32"/>
        <v>31</v>
      </c>
      <c r="G40">
        <f t="shared" ca="1" si="32"/>
        <v>46</v>
      </c>
      <c r="H40">
        <f t="shared" ca="1" si="32"/>
        <v>62</v>
      </c>
      <c r="I40">
        <f t="shared" ca="1" si="32"/>
        <v>39</v>
      </c>
      <c r="J40">
        <f t="shared" ca="1" si="22"/>
        <v>196</v>
      </c>
      <c r="L40" t="str">
        <f t="shared" ca="1" si="23"/>
        <v>One-to-One Device initiatives</v>
      </c>
      <c r="M40" s="2">
        <f t="shared" ca="1" si="24"/>
        <v>3.5714285714285712E-2</v>
      </c>
      <c r="N40" s="2">
        <f t="shared" ca="1" si="25"/>
        <v>5.6122448979591837E-2</v>
      </c>
      <c r="O40" s="2">
        <f t="shared" ca="1" si="26"/>
        <v>7.9081632653061229E-2</v>
      </c>
      <c r="P40" s="2">
        <f t="shared" ca="1" si="27"/>
        <v>-7.9081632653061229E-2</v>
      </c>
      <c r="Q40" s="2">
        <f t="shared" ca="1" si="28"/>
        <v>-0.23469387755102042</v>
      </c>
      <c r="R40" s="2">
        <f t="shared" ca="1" si="29"/>
        <v>-0.31632653061224492</v>
      </c>
      <c r="S40" s="2">
        <f t="shared" ca="1" si="30"/>
        <v>0.19897959183673469</v>
      </c>
      <c r="T40" s="8">
        <f t="shared" ca="1" si="31"/>
        <v>9.1836734693877542E-2</v>
      </c>
      <c r="U40" s="8"/>
      <c r="Y40" t="s">
        <v>7850</v>
      </c>
      <c r="Z40" s="34">
        <v>7.6530612244897989E-2</v>
      </c>
    </row>
    <row r="41" spans="1:26" x14ac:dyDescent="0.2">
      <c r="A41" s="6" t="s">
        <v>7411</v>
      </c>
      <c r="B41" t="str">
        <f t="shared" ca="1" si="20"/>
        <v>1. How important have the following been to your work over the past year? [Open Education (Practices, Policy &amp; Resources)]</v>
      </c>
      <c r="D41">
        <f t="shared" ca="1" si="32"/>
        <v>30</v>
      </c>
      <c r="E41">
        <f t="shared" ca="1" si="32"/>
        <v>40</v>
      </c>
      <c r="F41">
        <f t="shared" ca="1" si="32"/>
        <v>46</v>
      </c>
      <c r="G41">
        <f t="shared" ca="1" si="32"/>
        <v>47</v>
      </c>
      <c r="H41">
        <f t="shared" ca="1" si="32"/>
        <v>31</v>
      </c>
      <c r="I41">
        <f t="shared" ca="1" si="32"/>
        <v>2</v>
      </c>
      <c r="J41">
        <f t="shared" ca="1" si="22"/>
        <v>196</v>
      </c>
      <c r="L41" t="str">
        <f t="shared" ca="1" si="23"/>
        <v>Open Education (Practices, Policy &amp; Resources)</v>
      </c>
      <c r="M41" s="2">
        <f t="shared" ca="1" si="24"/>
        <v>0.15306122448979592</v>
      </c>
      <c r="N41" s="2">
        <f t="shared" ca="1" si="25"/>
        <v>0.20408163265306123</v>
      </c>
      <c r="O41" s="2">
        <f t="shared" ca="1" si="26"/>
        <v>0.11734693877551021</v>
      </c>
      <c r="P41" s="2">
        <f t="shared" ca="1" si="27"/>
        <v>-0.11734693877551021</v>
      </c>
      <c r="Q41" s="2">
        <f t="shared" ca="1" si="28"/>
        <v>-0.23979591836734693</v>
      </c>
      <c r="R41" s="2">
        <f t="shared" ca="1" si="29"/>
        <v>-0.15816326530612246</v>
      </c>
      <c r="S41" s="2">
        <f t="shared" ca="1" si="30"/>
        <v>1.020408163265306E-2</v>
      </c>
      <c r="T41" s="8">
        <f t="shared" ca="1" si="31"/>
        <v>0.35714285714285715</v>
      </c>
      <c r="U41" s="8"/>
      <c r="Y41" t="s">
        <v>7483</v>
      </c>
      <c r="Z41" s="34">
        <v>8.1632653061224469E-2</v>
      </c>
    </row>
    <row r="42" spans="1:26" x14ac:dyDescent="0.2">
      <c r="A42" s="6" t="s">
        <v>7403</v>
      </c>
      <c r="B42" t="str">
        <f t="shared" ca="1" si="20"/>
        <v>1. How important have the following been to your work over the past year? [Plagiarism detection ]</v>
      </c>
      <c r="D42">
        <f t="shared" ca="1" si="32"/>
        <v>61</v>
      </c>
      <c r="E42">
        <f t="shared" ca="1" si="32"/>
        <v>43</v>
      </c>
      <c r="F42">
        <f t="shared" ca="1" si="32"/>
        <v>22</v>
      </c>
      <c r="G42">
        <f t="shared" ca="1" si="32"/>
        <v>27</v>
      </c>
      <c r="H42">
        <f t="shared" ca="1" si="32"/>
        <v>37</v>
      </c>
      <c r="I42">
        <f t="shared" ca="1" si="32"/>
        <v>6</v>
      </c>
      <c r="J42">
        <f t="shared" ca="1" si="22"/>
        <v>196</v>
      </c>
      <c r="L42" t="str">
        <f t="shared" ca="1" si="23"/>
        <v xml:space="preserve">Plagiarism detection </v>
      </c>
      <c r="M42" s="2">
        <f t="shared" ca="1" si="24"/>
        <v>0.31122448979591838</v>
      </c>
      <c r="N42" s="2">
        <f t="shared" ca="1" si="25"/>
        <v>0.21938775510204081</v>
      </c>
      <c r="O42" s="2">
        <f t="shared" ca="1" si="26"/>
        <v>5.6122448979591837E-2</v>
      </c>
      <c r="P42" s="2">
        <f t="shared" ca="1" si="27"/>
        <v>-5.6122448979591837E-2</v>
      </c>
      <c r="Q42" s="2">
        <f t="shared" ca="1" si="28"/>
        <v>-0.13775510204081631</v>
      </c>
      <c r="R42" s="2">
        <f t="shared" ca="1" si="29"/>
        <v>-0.18877551020408162</v>
      </c>
      <c r="S42" s="2">
        <f t="shared" ca="1" si="30"/>
        <v>3.0612244897959183E-2</v>
      </c>
      <c r="T42" s="8">
        <f t="shared" ca="1" si="31"/>
        <v>0.53061224489795922</v>
      </c>
      <c r="U42" s="8"/>
      <c r="Y42" t="s">
        <v>7849</v>
      </c>
      <c r="Z42" s="34">
        <v>9.693877551020405E-2</v>
      </c>
    </row>
    <row r="43" spans="1:26" x14ac:dyDescent="0.2">
      <c r="A43" s="6" t="s">
        <v>7409</v>
      </c>
      <c r="B43" t="str">
        <f t="shared" ca="1" si="20"/>
        <v>1. How important have the following been to your work over the past year? [Screencasting]</v>
      </c>
      <c r="D43">
        <f t="shared" ca="1" si="32"/>
        <v>32</v>
      </c>
      <c r="E43">
        <f t="shared" ca="1" si="32"/>
        <v>57</v>
      </c>
      <c r="F43">
        <f t="shared" ca="1" si="32"/>
        <v>51</v>
      </c>
      <c r="G43">
        <f t="shared" ca="1" si="32"/>
        <v>29</v>
      </c>
      <c r="H43">
        <f t="shared" ca="1" si="32"/>
        <v>21</v>
      </c>
      <c r="I43">
        <f t="shared" ca="1" si="32"/>
        <v>6</v>
      </c>
      <c r="J43">
        <f t="shared" ca="1" si="22"/>
        <v>196</v>
      </c>
      <c r="L43" t="str">
        <f t="shared" ca="1" si="23"/>
        <v>Screencasting</v>
      </c>
      <c r="M43" s="2">
        <f t="shared" ca="1" si="24"/>
        <v>0.16326530612244897</v>
      </c>
      <c r="N43" s="2">
        <f t="shared" ca="1" si="25"/>
        <v>0.29081632653061223</v>
      </c>
      <c r="O43" s="2">
        <f t="shared" ca="1" si="26"/>
        <v>0.13010204081632654</v>
      </c>
      <c r="P43" s="2">
        <f t="shared" ca="1" si="27"/>
        <v>-0.13010204081632654</v>
      </c>
      <c r="Q43" s="2">
        <f t="shared" ca="1" si="28"/>
        <v>-0.14795918367346939</v>
      </c>
      <c r="R43" s="2">
        <f t="shared" ca="1" si="29"/>
        <v>-0.10714285714285714</v>
      </c>
      <c r="S43" s="2">
        <f t="shared" ca="1" si="30"/>
        <v>3.0612244897959183E-2</v>
      </c>
      <c r="T43" s="8">
        <f t="shared" ca="1" si="31"/>
        <v>0.45408163265306123</v>
      </c>
      <c r="U43" s="8"/>
      <c r="Y43" t="s">
        <v>7480</v>
      </c>
      <c r="Z43" s="34">
        <v>9.6938775510204078E-2</v>
      </c>
    </row>
    <row r="44" spans="1:26" x14ac:dyDescent="0.2">
      <c r="A44" s="6" t="s">
        <v>7414</v>
      </c>
      <c r="B44" t="str">
        <f t="shared" ca="1" si="20"/>
        <v>1. How important have the following been to your work over the past year? [Social networking (e.g. Twitter, Facebook Google+)]</v>
      </c>
      <c r="D44">
        <f t="shared" ca="1" si="32"/>
        <v>58</v>
      </c>
      <c r="E44">
        <f t="shared" ca="1" si="32"/>
        <v>46</v>
      </c>
      <c r="F44">
        <f t="shared" ca="1" si="32"/>
        <v>42</v>
      </c>
      <c r="G44">
        <f t="shared" ca="1" si="32"/>
        <v>29</v>
      </c>
      <c r="H44">
        <f t="shared" ca="1" si="32"/>
        <v>17</v>
      </c>
      <c r="I44">
        <f t="shared" ca="1" si="32"/>
        <v>4</v>
      </c>
      <c r="J44">
        <f t="shared" ca="1" si="22"/>
        <v>196</v>
      </c>
      <c r="L44" t="str">
        <f t="shared" ca="1" si="23"/>
        <v>Social networking (e.g. Twitter, Facebook Google+)</v>
      </c>
      <c r="M44" s="2">
        <f t="shared" ca="1" si="24"/>
        <v>0.29591836734693877</v>
      </c>
      <c r="N44" s="2">
        <f t="shared" ca="1" si="25"/>
        <v>0.23469387755102042</v>
      </c>
      <c r="O44" s="2">
        <f t="shared" ca="1" si="26"/>
        <v>0.10714285714285714</v>
      </c>
      <c r="P44" s="2">
        <f t="shared" ca="1" si="27"/>
        <v>-0.10714285714285714</v>
      </c>
      <c r="Q44" s="2">
        <f t="shared" ca="1" si="28"/>
        <v>-0.14795918367346939</v>
      </c>
      <c r="R44" s="2">
        <f t="shared" ca="1" si="29"/>
        <v>-8.673469387755102E-2</v>
      </c>
      <c r="S44" s="2">
        <f t="shared" ca="1" si="30"/>
        <v>2.0408163265306121E-2</v>
      </c>
      <c r="T44" s="8">
        <f t="shared" ca="1" si="31"/>
        <v>0.53061224489795922</v>
      </c>
      <c r="U44" s="8"/>
      <c r="Y44" t="s">
        <v>7488</v>
      </c>
      <c r="Z44" s="34">
        <v>0.17346938775510207</v>
      </c>
    </row>
    <row r="45" spans="1:26" x14ac:dyDescent="0.2">
      <c r="A45" s="6" t="s">
        <v>7415</v>
      </c>
      <c r="B45" t="str">
        <f t="shared" ca="1" si="20"/>
        <v>1. How important have the following been to your work over the past year? [Web conferencing/virtual classroom software]</v>
      </c>
      <c r="D45">
        <f t="shared" ca="1" si="32"/>
        <v>46</v>
      </c>
      <c r="E45">
        <f t="shared" ca="1" si="32"/>
        <v>64</v>
      </c>
      <c r="F45">
        <f t="shared" ca="1" si="32"/>
        <v>46</v>
      </c>
      <c r="G45">
        <f t="shared" ca="1" si="32"/>
        <v>23</v>
      </c>
      <c r="H45">
        <f t="shared" ca="1" si="32"/>
        <v>14</v>
      </c>
      <c r="I45">
        <f t="shared" ca="1" si="32"/>
        <v>3</v>
      </c>
      <c r="J45">
        <f t="shared" ca="1" si="22"/>
        <v>196</v>
      </c>
      <c r="L45" t="str">
        <f t="shared" ca="1" si="23"/>
        <v>Web conferencing/virtual classroom software</v>
      </c>
      <c r="M45" s="2">
        <f t="shared" ca="1" si="24"/>
        <v>0.23469387755102042</v>
      </c>
      <c r="N45" s="2">
        <f t="shared" ca="1" si="25"/>
        <v>0.32653061224489793</v>
      </c>
      <c r="O45" s="2">
        <f t="shared" ca="1" si="26"/>
        <v>0.11734693877551021</v>
      </c>
      <c r="P45" s="2">
        <f t="shared" ca="1" si="27"/>
        <v>-0.11734693877551021</v>
      </c>
      <c r="Q45" s="2">
        <f t="shared" ca="1" si="28"/>
        <v>-0.11734693877551021</v>
      </c>
      <c r="R45" s="2">
        <f t="shared" ca="1" si="29"/>
        <v>-7.1428571428571425E-2</v>
      </c>
      <c r="S45" s="2">
        <f t="shared" ca="1" si="30"/>
        <v>1.5306122448979591E-2</v>
      </c>
      <c r="T45" s="8">
        <f t="shared" ca="1" si="31"/>
        <v>0.56122448979591832</v>
      </c>
      <c r="U45" s="8"/>
    </row>
    <row r="46" spans="1:26" x14ac:dyDescent="0.2">
      <c r="A46" s="6" t="s">
        <v>7413</v>
      </c>
      <c r="B46" t="str">
        <f t="shared" ca="1" si="20"/>
        <v>1. How important have the following been to your work over the past year? [Wikis]</v>
      </c>
      <c r="D46">
        <f t="shared" ca="1" si="32"/>
        <v>8</v>
      </c>
      <c r="E46">
        <f t="shared" ca="1" si="32"/>
        <v>26</v>
      </c>
      <c r="F46">
        <f t="shared" ca="1" si="32"/>
        <v>49</v>
      </c>
      <c r="G46">
        <f t="shared" ca="1" si="32"/>
        <v>46</v>
      </c>
      <c r="H46">
        <f t="shared" ca="1" si="32"/>
        <v>57</v>
      </c>
      <c r="I46">
        <f t="shared" ca="1" si="32"/>
        <v>10</v>
      </c>
      <c r="J46">
        <f t="shared" ca="1" si="22"/>
        <v>196</v>
      </c>
      <c r="L46" t="str">
        <f t="shared" ca="1" si="23"/>
        <v>Wikis</v>
      </c>
      <c r="M46" s="2">
        <f t="shared" ca="1" si="24"/>
        <v>4.0816326530612242E-2</v>
      </c>
      <c r="N46" s="2">
        <f t="shared" ca="1" si="25"/>
        <v>0.1326530612244898</v>
      </c>
      <c r="O46" s="2">
        <f t="shared" ca="1" si="26"/>
        <v>0.125</v>
      </c>
      <c r="P46" s="2">
        <f t="shared" ca="1" si="27"/>
        <v>-0.125</v>
      </c>
      <c r="Q46" s="2">
        <f t="shared" ca="1" si="28"/>
        <v>-0.23469387755102042</v>
      </c>
      <c r="R46" s="2">
        <f t="shared" ca="1" si="29"/>
        <v>-0.29081632653061223</v>
      </c>
      <c r="S46" s="2">
        <f t="shared" ca="1" si="30"/>
        <v>5.1020408163265307E-2</v>
      </c>
      <c r="T46" s="8">
        <f t="shared" ca="1" si="31"/>
        <v>0.17346938775510204</v>
      </c>
      <c r="U46" s="8"/>
    </row>
  </sheetData>
  <sortState ref="Y26:Z44">
    <sortCondition ref="Z26:Z44"/>
  </sortState>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About</vt:lpstr>
      <vt:lpstr>Form responses</vt:lpstr>
      <vt:lpstr>Form responses 2014</vt:lpstr>
      <vt:lpstr>Q1</vt:lpstr>
      <vt:lpstr>Q1 (2014|2015)</vt:lpstr>
      <vt:lpstr>Q2</vt:lpstr>
      <vt:lpstr>Q3</vt:lpstr>
      <vt:lpstr>Q3 (2014|2015)</vt:lpstr>
      <vt:lpstr>Q3+Q1</vt:lpstr>
      <vt:lpstr>Q3+Q1 (lap)</vt:lpstr>
      <vt:lpstr>Q3b</vt:lpstr>
      <vt:lpstr>Q4</vt:lpstr>
      <vt:lpstr>Q5</vt:lpstr>
      <vt:lpstr>Q5 (members only)</vt:lpstr>
      <vt:lpstr>Q5 (compare)</vt:lpstr>
      <vt:lpstr>Q5 (hist)</vt:lpstr>
      <vt:lpstr>Q6</vt:lpstr>
      <vt:lpstr>Q7</vt:lpstr>
      <vt:lpstr>Q8</vt:lpstr>
      <vt:lpstr>Q9</vt:lpstr>
      <vt:lpstr>Q11</vt:lpstr>
      <vt:lpstr>Q12</vt:lpstr>
      <vt:lpstr>Q13</vt:lpstr>
      <vt:lpstr>Q14</vt:lpstr>
      <vt:lpstr>Q15</vt:lpstr>
      <vt:lpstr>Q16</vt:lpstr>
      <vt:lpstr>Q17</vt:lpstr>
      <vt:lpstr>Q18</vt:lpstr>
      <vt:lpstr>Q19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ALT</dc:creator>
  <cp:lastModifiedBy>Martin-ALT</cp:lastModifiedBy>
  <dcterms:created xsi:type="dcterms:W3CDTF">2015-01-29T23:41:31Z</dcterms:created>
  <dcterms:modified xsi:type="dcterms:W3CDTF">2016-03-01T12:55:45Z</dcterms:modified>
</cp:coreProperties>
</file>